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1370" windowHeight="6570"/>
  </bookViews>
  <sheets>
    <sheet name="транспортные" sheetId="1" r:id="rId1"/>
    <sheet name="ведомость сп 21" sheetId="4" r:id="rId2"/>
    <sheet name="ведомость сп 20" sheetId="7" r:id="rId3"/>
    <sheet name="Лист1" sheetId="8" r:id="rId4"/>
  </sheets>
  <calcPr calcId="145621" refMode="R1C1" calcOnSave="0"/>
</workbook>
</file>

<file path=xl/calcChain.xml><?xml version="1.0" encoding="utf-8"?>
<calcChain xmlns="http://schemas.openxmlformats.org/spreadsheetml/2006/main">
  <c r="L6" i="7" l="1"/>
  <c r="K6" i="7"/>
  <c r="D35" i="7"/>
  <c r="D24" i="7"/>
  <c r="D9" i="7"/>
  <c r="M13" i="4"/>
  <c r="L13" i="4"/>
  <c r="E12" i="4" l="1"/>
  <c r="E96" i="4"/>
  <c r="E86" i="4"/>
  <c r="E76" i="4"/>
  <c r="E66" i="4"/>
  <c r="E56" i="4"/>
  <c r="E46" i="4"/>
  <c r="E34" i="4"/>
  <c r="E24" i="4"/>
  <c r="B3" i="1" l="1"/>
  <c r="H6" i="1"/>
  <c r="H211" i="1" l="1"/>
  <c r="G36" i="1" l="1"/>
  <c r="G32" i="1"/>
  <c r="H35" i="1"/>
  <c r="H34" i="1"/>
  <c r="H33" i="1"/>
  <c r="H31" i="1"/>
  <c r="H32" i="1" s="1"/>
  <c r="G30" i="1"/>
  <c r="H18" i="1"/>
  <c r="H19" i="1"/>
  <c r="H20" i="1"/>
  <c r="H21" i="1"/>
  <c r="H22" i="1"/>
  <c r="H23" i="1"/>
  <c r="H24" i="1"/>
  <c r="H25" i="1"/>
  <c r="H26" i="1"/>
  <c r="H27" i="1"/>
  <c r="H28" i="1"/>
  <c r="H29" i="1"/>
  <c r="G16" i="1"/>
  <c r="G14" i="1"/>
  <c r="G12" i="1"/>
  <c r="G9" i="1"/>
  <c r="F35" i="1"/>
  <c r="F34" i="1"/>
  <c r="F33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3" i="1"/>
  <c r="F11" i="1"/>
  <c r="F10" i="1"/>
  <c r="H7" i="1"/>
  <c r="H8" i="1"/>
  <c r="H10" i="1"/>
  <c r="H11" i="1"/>
  <c r="H13" i="1"/>
  <c r="H14" i="1" s="1"/>
  <c r="H15" i="1"/>
  <c r="H16" i="1" s="1"/>
  <c r="H17" i="1"/>
  <c r="F6" i="1"/>
  <c r="F8" i="1"/>
  <c r="F7" i="1"/>
  <c r="H9" i="1" l="1"/>
  <c r="H30" i="1"/>
  <c r="H12" i="1"/>
  <c r="H36" i="1"/>
  <c r="G60" i="1"/>
  <c r="G62" i="1"/>
  <c r="G64" i="1"/>
  <c r="G69" i="1"/>
  <c r="G83" i="1"/>
  <c r="G80" i="1"/>
  <c r="G71" i="1"/>
  <c r="G97" i="1"/>
  <c r="G94" i="1"/>
  <c r="G92" i="1"/>
  <c r="G111" i="1"/>
  <c r="G109" i="1"/>
  <c r="G107" i="1"/>
  <c r="G105" i="1"/>
  <c r="G121" i="1"/>
  <c r="G129" i="1"/>
  <c r="G132" i="1"/>
  <c r="G135" i="1"/>
  <c r="G145" i="1"/>
  <c r="G154" i="1"/>
  <c r="G171" i="1"/>
  <c r="G184" i="1"/>
  <c r="G182" i="1"/>
  <c r="G192" i="1"/>
  <c r="G190" i="1"/>
  <c r="G188" i="1"/>
  <c r="G198" i="1"/>
  <c r="G200" i="1"/>
  <c r="G209" i="1"/>
  <c r="G215" i="1"/>
  <c r="G234" i="1"/>
  <c r="G237" i="1"/>
  <c r="G241" i="1"/>
  <c r="G253" i="1"/>
  <c r="G257" i="1"/>
  <c r="G259" i="1"/>
  <c r="G278" i="1"/>
  <c r="G280" i="1"/>
  <c r="G310" i="1"/>
  <c r="G313" i="1"/>
  <c r="G325" i="1"/>
  <c r="G336" i="1"/>
  <c r="G341" i="1"/>
  <c r="G344" i="1"/>
  <c r="G349" i="1"/>
  <c r="G354" i="1"/>
  <c r="G359" i="1"/>
  <c r="H360" i="1"/>
  <c r="G389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1" i="1"/>
  <c r="H62" i="1" s="1"/>
  <c r="H63" i="1"/>
  <c r="H64" i="1" s="1"/>
  <c r="H65" i="1"/>
  <c r="H66" i="1"/>
  <c r="H67" i="1"/>
  <c r="H68" i="1"/>
  <c r="H70" i="1"/>
  <c r="H71" i="1" s="1"/>
  <c r="H72" i="1"/>
  <c r="H73" i="1"/>
  <c r="H74" i="1"/>
  <c r="H75" i="1"/>
  <c r="H76" i="1"/>
  <c r="H77" i="1"/>
  <c r="H78" i="1"/>
  <c r="H79" i="1"/>
  <c r="H81" i="1"/>
  <c r="H82" i="1"/>
  <c r="H84" i="1"/>
  <c r="H85" i="1"/>
  <c r="H86" i="1"/>
  <c r="H87" i="1"/>
  <c r="H88" i="1"/>
  <c r="H89" i="1"/>
  <c r="H90" i="1"/>
  <c r="H91" i="1"/>
  <c r="H93" i="1"/>
  <c r="H94" i="1" s="1"/>
  <c r="H95" i="1"/>
  <c r="H96" i="1"/>
  <c r="H98" i="1"/>
  <c r="H99" i="1"/>
  <c r="H100" i="1"/>
  <c r="H101" i="1"/>
  <c r="H102" i="1"/>
  <c r="H103" i="1"/>
  <c r="H104" i="1"/>
  <c r="H106" i="1"/>
  <c r="H107" i="1" s="1"/>
  <c r="H108" i="1"/>
  <c r="H109" i="1" s="1"/>
  <c r="H110" i="1"/>
  <c r="H111" i="1" s="1"/>
  <c r="H112" i="1"/>
  <c r="H113" i="1"/>
  <c r="H114" i="1"/>
  <c r="H115" i="1"/>
  <c r="H116" i="1"/>
  <c r="H117" i="1"/>
  <c r="H118" i="1"/>
  <c r="H119" i="1"/>
  <c r="H120" i="1"/>
  <c r="H122" i="1"/>
  <c r="H123" i="1"/>
  <c r="H124" i="1"/>
  <c r="H125" i="1"/>
  <c r="H126" i="1"/>
  <c r="H127" i="1"/>
  <c r="H128" i="1"/>
  <c r="H130" i="1"/>
  <c r="H132" i="1" s="1"/>
  <c r="H131" i="1"/>
  <c r="H133" i="1"/>
  <c r="H134" i="1"/>
  <c r="H136" i="1"/>
  <c r="H137" i="1"/>
  <c r="H138" i="1"/>
  <c r="H139" i="1"/>
  <c r="H140" i="1"/>
  <c r="H141" i="1"/>
  <c r="H142" i="1"/>
  <c r="H143" i="1"/>
  <c r="H144" i="1"/>
  <c r="H146" i="1"/>
  <c r="H147" i="1"/>
  <c r="H148" i="1"/>
  <c r="H149" i="1"/>
  <c r="H150" i="1"/>
  <c r="H151" i="1"/>
  <c r="H152" i="1"/>
  <c r="H153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2" i="1"/>
  <c r="H173" i="1"/>
  <c r="H174" i="1"/>
  <c r="H175" i="1"/>
  <c r="H176" i="1"/>
  <c r="H177" i="1"/>
  <c r="H178" i="1"/>
  <c r="H179" i="1"/>
  <c r="H180" i="1"/>
  <c r="H181" i="1"/>
  <c r="H183" i="1"/>
  <c r="H184" i="1" s="1"/>
  <c r="H185" i="1"/>
  <c r="H186" i="1"/>
  <c r="H187" i="1"/>
  <c r="H189" i="1"/>
  <c r="H190" i="1" s="1"/>
  <c r="H191" i="1"/>
  <c r="H192" i="1" s="1"/>
  <c r="H193" i="1"/>
  <c r="H194" i="1"/>
  <c r="H195" i="1"/>
  <c r="H196" i="1"/>
  <c r="H197" i="1"/>
  <c r="H199" i="1"/>
  <c r="H200" i="1" s="1"/>
  <c r="H201" i="1"/>
  <c r="H202" i="1"/>
  <c r="H203" i="1"/>
  <c r="H204" i="1"/>
  <c r="H205" i="1"/>
  <c r="H206" i="1"/>
  <c r="H207" i="1"/>
  <c r="H208" i="1"/>
  <c r="H210" i="1"/>
  <c r="H212" i="1"/>
  <c r="H213" i="1"/>
  <c r="H214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5" i="1"/>
  <c r="H236" i="1"/>
  <c r="H238" i="1"/>
  <c r="H239" i="1"/>
  <c r="H240" i="1"/>
  <c r="H242" i="1"/>
  <c r="H243" i="1"/>
  <c r="H244" i="1"/>
  <c r="H245" i="1"/>
  <c r="H246" i="1"/>
  <c r="H247" i="1"/>
  <c r="H248" i="1"/>
  <c r="H249" i="1"/>
  <c r="H250" i="1"/>
  <c r="H251" i="1"/>
  <c r="H252" i="1"/>
  <c r="H254" i="1"/>
  <c r="H255" i="1"/>
  <c r="H256" i="1"/>
  <c r="H258" i="1"/>
  <c r="H259" i="1" s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9" i="1"/>
  <c r="H280" i="1" s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1" i="1"/>
  <c r="H312" i="1"/>
  <c r="H314" i="1"/>
  <c r="H315" i="1"/>
  <c r="H316" i="1"/>
  <c r="H317" i="1"/>
  <c r="H318" i="1"/>
  <c r="H319" i="1"/>
  <c r="H320" i="1"/>
  <c r="H321" i="1"/>
  <c r="H322" i="1"/>
  <c r="H323" i="1"/>
  <c r="H324" i="1"/>
  <c r="H326" i="1"/>
  <c r="H327" i="1"/>
  <c r="H328" i="1"/>
  <c r="H329" i="1"/>
  <c r="H330" i="1"/>
  <c r="H331" i="1"/>
  <c r="H332" i="1"/>
  <c r="H333" i="1"/>
  <c r="H334" i="1"/>
  <c r="H335" i="1"/>
  <c r="H337" i="1"/>
  <c r="H338" i="1"/>
  <c r="H339" i="1"/>
  <c r="H340" i="1"/>
  <c r="H342" i="1"/>
  <c r="H343" i="1"/>
  <c r="H345" i="1"/>
  <c r="H346" i="1"/>
  <c r="H347" i="1"/>
  <c r="H348" i="1"/>
  <c r="H350" i="1"/>
  <c r="H351" i="1"/>
  <c r="H352" i="1"/>
  <c r="H353" i="1"/>
  <c r="H355" i="1"/>
  <c r="H356" i="1"/>
  <c r="H357" i="1"/>
  <c r="H358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43" i="1"/>
  <c r="H41" i="1"/>
  <c r="H42" i="1"/>
  <c r="H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1" i="1"/>
  <c r="F63" i="1"/>
  <c r="F65" i="1"/>
  <c r="F66" i="1"/>
  <c r="F67" i="1"/>
  <c r="F68" i="1"/>
  <c r="F70" i="1"/>
  <c r="F72" i="1"/>
  <c r="F73" i="1"/>
  <c r="F74" i="1"/>
  <c r="F75" i="1"/>
  <c r="F76" i="1"/>
  <c r="F77" i="1"/>
  <c r="F78" i="1"/>
  <c r="F79" i="1"/>
  <c r="F81" i="1"/>
  <c r="F82" i="1"/>
  <c r="F84" i="1"/>
  <c r="F85" i="1"/>
  <c r="F86" i="1"/>
  <c r="F87" i="1"/>
  <c r="F88" i="1"/>
  <c r="F89" i="1"/>
  <c r="F90" i="1"/>
  <c r="F91" i="1"/>
  <c r="F93" i="1"/>
  <c r="F95" i="1"/>
  <c r="F96" i="1"/>
  <c r="F98" i="1"/>
  <c r="F99" i="1"/>
  <c r="F100" i="1"/>
  <c r="F101" i="1"/>
  <c r="F102" i="1"/>
  <c r="F103" i="1"/>
  <c r="F104" i="1"/>
  <c r="F106" i="1"/>
  <c r="F108" i="1"/>
  <c r="F110" i="1"/>
  <c r="F112" i="1"/>
  <c r="F113" i="1"/>
  <c r="F114" i="1"/>
  <c r="F115" i="1"/>
  <c r="F116" i="1"/>
  <c r="F117" i="1"/>
  <c r="F118" i="1"/>
  <c r="F119" i="1"/>
  <c r="F120" i="1"/>
  <c r="F122" i="1"/>
  <c r="F123" i="1"/>
  <c r="F124" i="1"/>
  <c r="F125" i="1"/>
  <c r="F126" i="1"/>
  <c r="F127" i="1"/>
  <c r="F128" i="1"/>
  <c r="F130" i="1"/>
  <c r="F131" i="1"/>
  <c r="F133" i="1"/>
  <c r="F134" i="1"/>
  <c r="F136" i="1"/>
  <c r="F137" i="1"/>
  <c r="F138" i="1"/>
  <c r="F139" i="1"/>
  <c r="F140" i="1"/>
  <c r="F141" i="1"/>
  <c r="F142" i="1"/>
  <c r="F143" i="1"/>
  <c r="F144" i="1"/>
  <c r="F146" i="1"/>
  <c r="F147" i="1"/>
  <c r="F148" i="1"/>
  <c r="F149" i="1"/>
  <c r="F150" i="1"/>
  <c r="F151" i="1"/>
  <c r="F152" i="1"/>
  <c r="F153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2" i="1"/>
  <c r="F173" i="1"/>
  <c r="F174" i="1"/>
  <c r="F175" i="1"/>
  <c r="F176" i="1"/>
  <c r="F177" i="1"/>
  <c r="F178" i="1"/>
  <c r="F179" i="1"/>
  <c r="F180" i="1"/>
  <c r="F181" i="1"/>
  <c r="F183" i="1"/>
  <c r="F185" i="1"/>
  <c r="F186" i="1"/>
  <c r="F187" i="1"/>
  <c r="F189" i="1"/>
  <c r="F191" i="1"/>
  <c r="F193" i="1"/>
  <c r="F194" i="1"/>
  <c r="F195" i="1"/>
  <c r="F196" i="1"/>
  <c r="F197" i="1"/>
  <c r="F199" i="1"/>
  <c r="F201" i="1"/>
  <c r="F202" i="1"/>
  <c r="F203" i="1"/>
  <c r="F204" i="1"/>
  <c r="F205" i="1"/>
  <c r="F206" i="1"/>
  <c r="F207" i="1"/>
  <c r="F208" i="1"/>
  <c r="F210" i="1"/>
  <c r="F211" i="1"/>
  <c r="F212" i="1"/>
  <c r="F213" i="1"/>
  <c r="F214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5" i="1"/>
  <c r="F236" i="1"/>
  <c r="F238" i="1"/>
  <c r="F239" i="1"/>
  <c r="F240" i="1"/>
  <c r="F242" i="1"/>
  <c r="F243" i="1"/>
  <c r="F244" i="1"/>
  <c r="F245" i="1"/>
  <c r="F246" i="1"/>
  <c r="F247" i="1"/>
  <c r="F248" i="1"/>
  <c r="F249" i="1"/>
  <c r="F250" i="1"/>
  <c r="F251" i="1"/>
  <c r="F252" i="1"/>
  <c r="F254" i="1"/>
  <c r="F255" i="1"/>
  <c r="F256" i="1"/>
  <c r="F258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9" i="1"/>
  <c r="F281" i="1"/>
  <c r="F282" i="1"/>
  <c r="F283" i="1"/>
  <c r="F284" i="1"/>
  <c r="F285" i="1"/>
  <c r="F286" i="1"/>
  <c r="F287" i="1"/>
  <c r="F288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1" i="1"/>
  <c r="F312" i="1"/>
  <c r="F314" i="1"/>
  <c r="F315" i="1"/>
  <c r="F316" i="1"/>
  <c r="F317" i="1"/>
  <c r="F318" i="1"/>
  <c r="F319" i="1"/>
  <c r="F320" i="1"/>
  <c r="F321" i="1"/>
  <c r="F322" i="1"/>
  <c r="F323" i="1"/>
  <c r="F324" i="1"/>
  <c r="F326" i="1"/>
  <c r="F327" i="1"/>
  <c r="F328" i="1"/>
  <c r="F329" i="1"/>
  <c r="F330" i="1"/>
  <c r="F331" i="1"/>
  <c r="F332" i="1"/>
  <c r="F333" i="1"/>
  <c r="F334" i="1"/>
  <c r="F335" i="1"/>
  <c r="F337" i="1"/>
  <c r="F338" i="1"/>
  <c r="F339" i="1"/>
  <c r="F340" i="1"/>
  <c r="F342" i="1"/>
  <c r="F343" i="1"/>
  <c r="F345" i="1"/>
  <c r="F346" i="1"/>
  <c r="F347" i="1"/>
  <c r="F348" i="1"/>
  <c r="F350" i="1"/>
  <c r="F351" i="1"/>
  <c r="F352" i="1"/>
  <c r="F353" i="1"/>
  <c r="F355" i="1"/>
  <c r="F356" i="1"/>
  <c r="F357" i="1"/>
  <c r="F358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40" i="1"/>
  <c r="H97" i="1" l="1"/>
  <c r="H359" i="1"/>
  <c r="H354" i="1"/>
  <c r="H349" i="1"/>
  <c r="H83" i="1"/>
  <c r="H336" i="1"/>
  <c r="H253" i="1"/>
  <c r="H215" i="1"/>
  <c r="H209" i="1"/>
  <c r="H92" i="1"/>
  <c r="H60" i="1"/>
  <c r="H313" i="1"/>
  <c r="H278" i="1"/>
  <c r="H257" i="1"/>
  <c r="H237" i="1"/>
  <c r="H135" i="1"/>
  <c r="H105" i="1"/>
  <c r="H344" i="1"/>
  <c r="H341" i="1"/>
  <c r="H310" i="1"/>
  <c r="H198" i="1"/>
  <c r="H182" i="1"/>
  <c r="H171" i="1"/>
  <c r="H154" i="1"/>
  <c r="H129" i="1"/>
  <c r="H80" i="1"/>
  <c r="H325" i="1"/>
  <c r="H241" i="1"/>
  <c r="H234" i="1"/>
  <c r="H188" i="1"/>
  <c r="H145" i="1"/>
  <c r="H121" i="1"/>
  <c r="H69" i="1"/>
  <c r="H389" i="1"/>
</calcChain>
</file>

<file path=xl/sharedStrings.xml><?xml version="1.0" encoding="utf-8"?>
<sst xmlns="http://schemas.openxmlformats.org/spreadsheetml/2006/main" count="1192" uniqueCount="414">
  <si>
    <t>размер</t>
  </si>
  <si>
    <t>кардиган .</t>
  </si>
  <si>
    <t>NATAVIKA</t>
  </si>
  <si>
    <t>КовальТатьяна</t>
  </si>
  <si>
    <t>Курбатова Лариса</t>
  </si>
  <si>
    <t xml:space="preserve">цена </t>
  </si>
  <si>
    <t>цена с орг%</t>
  </si>
  <si>
    <t>вес</t>
  </si>
  <si>
    <t>транспортные</t>
  </si>
  <si>
    <t>номер</t>
  </si>
  <si>
    <t>на 1кг</t>
  </si>
  <si>
    <t>сумма транспортных</t>
  </si>
  <si>
    <t>НИК</t>
  </si>
  <si>
    <t>артикул</t>
  </si>
  <si>
    <t>galka_b</t>
  </si>
  <si>
    <t>magda</t>
  </si>
  <si>
    <t>Анна_90</t>
  </si>
  <si>
    <t>ВИКУЛЯЕГОРКА</t>
  </si>
  <si>
    <t>ЖеньШень</t>
  </si>
  <si>
    <t>Златик</t>
  </si>
  <si>
    <t>Илена</t>
  </si>
  <si>
    <t>кузовок</t>
  </si>
  <si>
    <t>Ловец Счастья</t>
  </si>
  <si>
    <t>мтска</t>
  </si>
  <si>
    <t>Хаяла</t>
  </si>
  <si>
    <t>TaNaLUCKY</t>
  </si>
  <si>
    <t>ЦРП ОмскКидс</t>
  </si>
  <si>
    <t>№</t>
  </si>
  <si>
    <t>Ник УЗ</t>
  </si>
  <si>
    <t>Кол-во</t>
  </si>
  <si>
    <t>Долг/Сд</t>
  </si>
  <si>
    <t>Документ</t>
  </si>
  <si>
    <t>Роспись</t>
  </si>
  <si>
    <t>вес посылки 1</t>
  </si>
  <si>
    <t>vodoleika_29</t>
  </si>
  <si>
    <t>8-9лет</t>
  </si>
  <si>
    <t>9-10лет</t>
  </si>
  <si>
    <t>L</t>
  </si>
  <si>
    <t>XL</t>
  </si>
  <si>
    <t>6-7лет</t>
  </si>
  <si>
    <t>41-44</t>
  </si>
  <si>
    <t>Илена  </t>
  </si>
  <si>
    <t>М</t>
  </si>
  <si>
    <t>12-18мес</t>
  </si>
  <si>
    <t>7-8лет</t>
  </si>
  <si>
    <t>S-M</t>
  </si>
  <si>
    <t>S</t>
  </si>
  <si>
    <t>XXL</t>
  </si>
  <si>
    <t>3XL</t>
  </si>
  <si>
    <t>S-подростковый</t>
  </si>
  <si>
    <t>2-3года</t>
  </si>
  <si>
    <t>XS</t>
  </si>
  <si>
    <t>5KB480Z6 - G00 футболка</t>
  </si>
  <si>
    <t>мтска  </t>
  </si>
  <si>
    <t>36-40</t>
  </si>
  <si>
    <t>4-5лет</t>
  </si>
  <si>
    <t>6K8053Z4 - JC7 джемпер</t>
  </si>
  <si>
    <t>3-4года</t>
  </si>
  <si>
    <t>kapustina</t>
  </si>
  <si>
    <t>6KI296Z4 - 670 джемпер</t>
  </si>
  <si>
    <t>10-11лет</t>
  </si>
  <si>
    <t>Мариша74</t>
  </si>
  <si>
    <t>anrina</t>
  </si>
  <si>
    <t>6YE735Z4 - 674 штаны</t>
  </si>
  <si>
    <t>6K0212Z4 - 86B джемпер</t>
  </si>
  <si>
    <t>6Y0160Z4 - 676 Куртка</t>
  </si>
  <si>
    <t>6K3572Z8 - TFPI свитер</t>
  </si>
  <si>
    <t>6Y5766Z4 - G00 футболка</t>
  </si>
  <si>
    <t>6K1743Z4 - 9GE кардиган</t>
  </si>
  <si>
    <t>6K4002Z4 - CS3 шапка</t>
  </si>
  <si>
    <t>узорный бикини купальник</t>
  </si>
  <si>
    <t>Nika-V</t>
  </si>
  <si>
    <t>DIDI</t>
  </si>
  <si>
    <t>6K7960Z8 - JLM кардиган</t>
  </si>
  <si>
    <t>леди удача</t>
  </si>
  <si>
    <t>6Y5698Z4 - 713 шорты</t>
  </si>
  <si>
    <t>6K6201Z1 - F8Y Кофточка</t>
  </si>
  <si>
    <t>6K6201Z1 - E5X Кофточка</t>
  </si>
  <si>
    <t>18-24</t>
  </si>
  <si>
    <t>6Y7487Z8 - WQO футболка</t>
  </si>
  <si>
    <t>Оля-81</t>
  </si>
  <si>
    <t>6K8730Z4 - G5T джемпер</t>
  </si>
  <si>
    <t>6K5804Z4 - GTF джемпер</t>
  </si>
  <si>
    <t>6KG383Z1 - 676 трусики 2шт</t>
  </si>
  <si>
    <t>6K9770Z8 - DF9 Туника</t>
  </si>
  <si>
    <t>6Y3302Z8 - G00 футболка</t>
  </si>
  <si>
    <t>детские кроссовки</t>
  </si>
  <si>
    <t>6K3082Z8 - HYPER Помада</t>
  </si>
  <si>
    <t>детская обувь</t>
  </si>
  <si>
    <t>6YB691Z6 - 16K футболка</t>
  </si>
  <si>
    <t>6Y3825Z4 - 5S брюки</t>
  </si>
  <si>
    <t>turcia88</t>
  </si>
  <si>
    <t>., обувь жен</t>
  </si>
  <si>
    <t>D6669AZ14AUGR210 блуза</t>
  </si>
  <si>
    <t>Евгения2014</t>
  </si>
  <si>
    <t>godd</t>
  </si>
  <si>
    <t>6YH286Z4 - 713 Кофточка</t>
  </si>
  <si>
    <t>Надюша</t>
  </si>
  <si>
    <t>6YA022Z8 - 355 спортивные штаны</t>
  </si>
  <si>
    <t>Виртус</t>
  </si>
  <si>
    <t>колинз шорты</t>
  </si>
  <si>
    <t>2xl</t>
  </si>
  <si>
    <t>благословенная</t>
  </si>
  <si>
    <t>6YE060Z4 - 2J6 кепка</t>
  </si>
  <si>
    <t>6YB873Z4 майка</t>
  </si>
  <si>
    <t>5-6лет</t>
  </si>
  <si>
    <t>МарусяД</t>
  </si>
  <si>
    <t>кроссовки детские</t>
  </si>
  <si>
    <t>коттон брюки</t>
  </si>
  <si>
    <t>6YD289Z8 - D6 из футболка</t>
  </si>
  <si>
    <t>6K0199Z8 - 5gr Нижнее белье</t>
  </si>
  <si>
    <t>IRT 160 ЗСБН обувь дет</t>
  </si>
  <si>
    <t>6YH451Z8 - 654 рубашка</t>
  </si>
  <si>
    <t>6Y3190Z8 - K00 носки</t>
  </si>
  <si>
    <t>6YF636Z1 - 9G к футболка</t>
  </si>
  <si>
    <t>6YD448Z1 - FYL футболка</t>
  </si>
  <si>
    <t>6YF544Z1 - 873 боди</t>
  </si>
  <si>
    <t>6YE663Z4 - 86B - Ecru футболка</t>
  </si>
  <si>
    <t>6Y9490Z8 - HVD футболка</t>
  </si>
  <si>
    <t>6K7899Z8 - 674 Нижнее белье</t>
  </si>
  <si>
    <t>6K1120Z4 - 81P брюки</t>
  </si>
  <si>
    <t>*oksana*vv</t>
  </si>
  <si>
    <t>6K1120Z4 - 8X8 брюки</t>
  </si>
  <si>
    <t>6K8699Z4 - 86B Кофточка</t>
  </si>
  <si>
    <t>6K8360Z8 - 1GGI футболка</t>
  </si>
  <si>
    <t>6Y2223Z4 - G1L футболка</t>
  </si>
  <si>
    <t>6Y7444Z4 - 309 платье</t>
  </si>
  <si>
    <t>6K0817Z4 - Е2Е Нижнее белье</t>
  </si>
  <si>
    <t>6K3949Z8 - 605 кроссовки</t>
  </si>
  <si>
    <t>6YA454Z4 - 8FK платье</t>
  </si>
  <si>
    <t>6YB099Z4 - G1L футболки</t>
  </si>
  <si>
    <t>6YG389Z4 - DZL футболка</t>
  </si>
  <si>
    <t>6YD295Z8 - 5L7 майка</t>
  </si>
  <si>
    <t>6YA804Z4 - 49D майка</t>
  </si>
  <si>
    <t>6YD293Z8 - 355 майка</t>
  </si>
  <si>
    <t>7Y0707Z4 - K00 носки</t>
  </si>
  <si>
    <t>31-34</t>
  </si>
  <si>
    <t>6YH840Z4 - G1L футболка</t>
  </si>
  <si>
    <t>6KI933Z8 - 309 джинсы</t>
  </si>
  <si>
    <t>6Y8405Z4 - 86B футболка</t>
  </si>
  <si>
    <t>6Y2337Z4 - G1L футболка</t>
  </si>
  <si>
    <t>6YE622Z4 - G1L футболка</t>
  </si>
  <si>
    <t>5-6 лет</t>
  </si>
  <si>
    <t>Вера 1313</t>
  </si>
  <si>
    <t>6K1589Z4 - 674 Нижнее белье</t>
  </si>
  <si>
    <t>7Y1956Z4 - ЛПМ Кофточка</t>
  </si>
  <si>
    <t>11-12лет</t>
  </si>
  <si>
    <t>CL1019597 джинсы</t>
  </si>
  <si>
    <t>34-34</t>
  </si>
  <si>
    <t>ЛенчикТ</t>
  </si>
  <si>
    <t>CL1005027 брюки</t>
  </si>
  <si>
    <t>6Y1920Z4 - 671 брюки</t>
  </si>
  <si>
    <t>5YA175Z4 - 713 блуза</t>
  </si>
  <si>
    <t>6Y1321Z4 - 309 шорты</t>
  </si>
  <si>
    <t>NeLLiLave</t>
  </si>
  <si>
    <t>6K5481Z6 - 2R0 кроссовки</t>
  </si>
  <si>
    <t>, мужские туфли</t>
  </si>
  <si>
    <t>мужские туфли .</t>
  </si>
  <si>
    <t>туфли мужские ., .</t>
  </si>
  <si>
    <t>E_Shtol</t>
  </si>
  <si>
    <t>7Y3779Z8 - G00 носки</t>
  </si>
  <si>
    <t>39-40</t>
  </si>
  <si>
    <t>6YH215Z8 - 674 футболка</t>
  </si>
  <si>
    <t>Тримама</t>
  </si>
  <si>
    <t>6KG503Z4 - ЛПМ джемпер</t>
  </si>
  <si>
    <t>E6406AZ15AURD45 футболка</t>
  </si>
  <si>
    <t>6KJ185Z8 - ЛПМ леггинсы</t>
  </si>
  <si>
    <t>E0211A6Z15HSPN302 шорты</t>
  </si>
  <si>
    <t>12-13лет</t>
  </si>
  <si>
    <t>kristina97</t>
  </si>
  <si>
    <t>6K0318Z4 - 674 Куртка</t>
  </si>
  <si>
    <t>7Y7653Z4 - 713 футболка</t>
  </si>
  <si>
    <t>7Y7653Z4 - 674 футболка</t>
  </si>
  <si>
    <t>6KI598Z4 - HFH костюм</t>
  </si>
  <si>
    <t>G4676A6Z16WNGR3 шапка</t>
  </si>
  <si>
    <t>Tops BR00256 .</t>
  </si>
  <si>
    <t>Sequin джемпер</t>
  </si>
  <si>
    <t>жилет .</t>
  </si>
  <si>
    <t>1 .</t>
  </si>
  <si>
    <t>6Y5608Z4 - 44x футболка</t>
  </si>
  <si>
    <t>6YD533Z4 - G1L футболка</t>
  </si>
  <si>
    <t>6YF324Z4 - 1AT футболка</t>
  </si>
  <si>
    <t>6K0843Z4 - CRQ маечки</t>
  </si>
  <si>
    <t>6YE651Z4 - G1L майка</t>
  </si>
  <si>
    <t>6K0414Z4 - 81P кардиган</t>
  </si>
  <si>
    <t>6K0642Z4 - JR Нижнее белье</t>
  </si>
  <si>
    <t>6YA374Z4 - 684 платье</t>
  </si>
  <si>
    <t>6Y5063Z4 - WIDOW маечки</t>
  </si>
  <si>
    <t>5K9244Z8 - 1GGI трико</t>
  </si>
  <si>
    <t>6YB763Z4 - G99 шорты</t>
  </si>
  <si>
    <t>6Y4152Z4 - 8L8 комбинезон</t>
  </si>
  <si>
    <t>6Y7442Z4 - H45 шорты</t>
  </si>
  <si>
    <t>6YH454Z4 - ЭВП футболка</t>
  </si>
  <si>
    <t>6Y5610Z4 - 44x футболка</t>
  </si>
  <si>
    <t>7Y7431Z8 - N58 футболка</t>
  </si>
  <si>
    <t>6K3402Z8 - K00 носки</t>
  </si>
  <si>
    <t>6YF694Z4 - 684 платье</t>
  </si>
  <si>
    <t>6YE874Z4 - FEW футболка</t>
  </si>
  <si>
    <t>6Y3444Z4 - 82Q футболка</t>
  </si>
  <si>
    <t>6K4012Z8 - DCY жилет</t>
  </si>
  <si>
    <t>6YG416Z4 - 674 маечка</t>
  </si>
  <si>
    <t>Семен</t>
  </si>
  <si>
    <t>6K5832Z4 - Н0 джемпер</t>
  </si>
  <si>
    <t>6Y1188Z4 - 30y футболка</t>
  </si>
  <si>
    <t>6Y7542Z6 - 487 футболка</t>
  </si>
  <si>
    <t>Золотая звезда</t>
  </si>
  <si>
    <t>6YD223Z6 - CF9 футболка</t>
  </si>
  <si>
    <t>6YC170Z6 - J1 футболка</t>
  </si>
  <si>
    <t>6Y8703Z6 - 76N футболка</t>
  </si>
  <si>
    <t>6KG381Z1 - 44x Нижнее белье</t>
  </si>
  <si>
    <t>18-24 мес</t>
  </si>
  <si>
    <t>5KB619Z4 - 87x футболка</t>
  </si>
  <si>
    <t>6Y2791Z4 - 6J0 купальник</t>
  </si>
  <si>
    <t>5KB987Z8 - G99 джемпер</t>
  </si>
  <si>
    <t>луцкая</t>
  </si>
  <si>
    <t>мужские туфли</t>
  </si>
  <si>
    <t>6Y4078Z4 - 162 купальник</t>
  </si>
  <si>
    <t>7Y0393Z1 - E5X джемпер</t>
  </si>
  <si>
    <t>6Y5061Z4 - 8P9 Нижнее белье</t>
  </si>
  <si>
    <t>6Y0046Z8 - C1j шорты</t>
  </si>
  <si>
    <t>6Y5976Z4 - 031 купальник</t>
  </si>
  <si>
    <t>шапочка детская .</t>
  </si>
  <si>
    <t>украшение 1</t>
  </si>
  <si>
    <t>украшение 2 .</t>
  </si>
  <si>
    <t>украшение 3 .</t>
  </si>
  <si>
    <t>6K0951Z4 - ГБк Нижнее белье</t>
  </si>
  <si>
    <t>Sofo4ka</t>
  </si>
  <si>
    <t>6K4983Z4 - K00 носки</t>
  </si>
  <si>
    <t>23-26</t>
  </si>
  <si>
    <t>6K6151Z4 - 355 штаны</t>
  </si>
  <si>
    <t>7Y0109Z4 - ХПН болеро</t>
  </si>
  <si>
    <t>7Y0641Z4 - 676 рубашка белая</t>
  </si>
  <si>
    <t>6KI910Z4 - K00 носки</t>
  </si>
  <si>
    <t>33-35</t>
  </si>
  <si>
    <t>7Y2242Z4 - ПИИ Кофточка</t>
  </si>
  <si>
    <t>6K4652Z8 - 1C9 штаны</t>
  </si>
  <si>
    <t>6Y5423Z8 - H45 джинсы</t>
  </si>
  <si>
    <t>42-L</t>
  </si>
  <si>
    <t>7Y7177Z8 - 030 рубашка</t>
  </si>
  <si>
    <t>6Y4936Z4 - E48 рубашка</t>
  </si>
  <si>
    <t>6K1492Z8 - DCY свитер</t>
  </si>
  <si>
    <t>6YB568Z8 - 1С футболка</t>
  </si>
  <si>
    <t>5YF828Z8 - 6GV шорты</t>
  </si>
  <si>
    <t>6YH446Z8 - 14 шорты</t>
  </si>
  <si>
    <t>6Y9310Z4 - G00 рубашка</t>
  </si>
  <si>
    <t>6YE647Z4 - 86B комплект</t>
  </si>
  <si>
    <t>5K8927Z8 - 671 Нижнее белье</t>
  </si>
  <si>
    <t>летняя кепка</t>
  </si>
  <si>
    <t>шапочка детская</t>
  </si>
  <si>
    <t>джинсовый комбинезон</t>
  </si>
  <si>
    <t>футболка детская. .</t>
  </si>
  <si>
    <t>74см</t>
  </si>
  <si>
    <t>7Y5993Z8 - ЛПМ штаны</t>
  </si>
  <si>
    <t>футболка розовая .</t>
  </si>
  <si>
    <t>6Y4078Z4 - 162. купальник</t>
  </si>
  <si>
    <t>Софья2005</t>
  </si>
  <si>
    <t>FMA-017-011 джемпер</t>
  </si>
  <si>
    <t>Алька</t>
  </si>
  <si>
    <t>8881-0110 джинсы</t>
  </si>
  <si>
    <t>29-34</t>
  </si>
  <si>
    <t>F8199A6Z16HSWT34 майка</t>
  </si>
  <si>
    <t>7Y1066Z4 - CS3 Тапочки</t>
  </si>
  <si>
    <t>6KH021Z9 - 2VY брюки</t>
  </si>
  <si>
    <t>6KG565Z9 - F9C Постельное белье</t>
  </si>
  <si>
    <t>160 X 220</t>
  </si>
  <si>
    <t>простыня 6KH021Z9 - 2VY</t>
  </si>
  <si>
    <t>100*200</t>
  </si>
  <si>
    <t>Ловец Счастья голубая</t>
  </si>
  <si>
    <t>G4904AZ16WNBK27 блуза</t>
  </si>
  <si>
    <t>купальник 2</t>
  </si>
  <si>
    <t>G3959A6Z16WNGR158 носки</t>
  </si>
  <si>
    <t>35-38</t>
  </si>
  <si>
    <t>G1926A6Z16WNGN9 штаны</t>
  </si>
  <si>
    <t>E7457A6Z16SPGR210 штаны</t>
  </si>
  <si>
    <t>E7035A6Z15WNBN252 ботинки</t>
  </si>
  <si>
    <t>6YG715Z6 - 16K футболка</t>
  </si>
  <si>
    <t>6YH264Z6 - 1NA футболка</t>
  </si>
  <si>
    <t>7Y1280Z4 - CWN свитер</t>
  </si>
  <si>
    <t>Tanja0180</t>
  </si>
  <si>
    <t>6YH914Z4 - 760 купальник</t>
  </si>
  <si>
    <t>6KG802Z8 - 10J платье</t>
  </si>
  <si>
    <t>6K6426Z8 - 16P перчатки</t>
  </si>
  <si>
    <t>6Y3187Z8 - K00 носки</t>
  </si>
  <si>
    <t>EP-008 094 покрывало</t>
  </si>
  <si>
    <t>180x230 см</t>
  </si>
  <si>
    <t>6KG541Z9 - НОД Халат</t>
  </si>
  <si>
    <t>6YH031Z6 - 8L8 шорты</t>
  </si>
  <si>
    <t>6YD475Z4 - 7HV футболка</t>
  </si>
  <si>
    <t>6YE711Z4 - 837 футболка</t>
  </si>
  <si>
    <t>G1305AZ16AUBK27 футболка</t>
  </si>
  <si>
    <t>Фима</t>
  </si>
  <si>
    <t>6YA727Z4 - 369 набор</t>
  </si>
  <si>
    <t>MLWSS16HD0391 купальник</t>
  </si>
  <si>
    <t>kabluk</t>
  </si>
  <si>
    <t>16K5114 5114 ботинки</t>
  </si>
  <si>
    <t>5K6883Z8 - 762 брюки</t>
  </si>
  <si>
    <t>6YG879Z6 - 86B футболка</t>
  </si>
  <si>
    <t>6Y1906Z4 - 9SG капри</t>
  </si>
  <si>
    <t>6Y8424Z4 - EDD футболка</t>
  </si>
  <si>
    <t>лиса</t>
  </si>
  <si>
    <t>6YE654Z4 - G1L футболка</t>
  </si>
  <si>
    <t>BS08-024 пальто</t>
  </si>
  <si>
    <t>11661 1166-1 пальто</t>
  </si>
  <si>
    <t>7050337 блуза</t>
  </si>
  <si>
    <t>6YH504Z4 - H6W футболка</t>
  </si>
  <si>
    <t>6328-0010 сумка</t>
  </si>
  <si>
    <t>24 х 20 х 12 см</t>
  </si>
  <si>
    <t>6YA792Z4 - G1L футболка</t>
  </si>
  <si>
    <t>6K3629Z8 - K00 носки</t>
  </si>
  <si>
    <t>6Y5096Z6 - 812 футболка</t>
  </si>
  <si>
    <t>6Y8694Z6 - K58 футболка</t>
  </si>
  <si>
    <t>US Polo Assn женская обувь</t>
  </si>
  <si>
    <t>Sneaker 5992 женская обувь</t>
  </si>
  <si>
    <t>SOHO 5160 женская обувь</t>
  </si>
  <si>
    <t>Balizza платье</t>
  </si>
  <si>
    <t>Olga-86</t>
  </si>
  <si>
    <t>6YC112Z4 - G00 футболка</t>
  </si>
  <si>
    <t>6Y8667Z4 - CBL футболка</t>
  </si>
  <si>
    <t>6YH125Z4 - 30y футболка</t>
  </si>
  <si>
    <t>6YD368Z4 - G00 футболка</t>
  </si>
  <si>
    <t>MU39 рубашка</t>
  </si>
  <si>
    <t>RCP729 рубашка</t>
  </si>
  <si>
    <t>CNG1213 рубашка</t>
  </si>
  <si>
    <t>6YG696Z4 - 2T5 футболка</t>
  </si>
  <si>
    <t>6YD613Z4 - 684 леггинсы</t>
  </si>
  <si>
    <t>6YD614Z4 - 684 футболка</t>
  </si>
  <si>
    <t>6YF942Z4 - 676 футболка</t>
  </si>
  <si>
    <t>6YB825Z4 - CWS футболка</t>
  </si>
  <si>
    <t>Без Бретелек Бикини купальник</t>
  </si>
  <si>
    <t>7010366 жилет</t>
  </si>
  <si>
    <t>6Y6040Z6 - 665 футболка</t>
  </si>
  <si>
    <t>6YC143Z6 - J5 к футболка</t>
  </si>
  <si>
    <t>7Y9469Z8 - ЛПМ спортивные штаны</t>
  </si>
  <si>
    <t>6K4712Z8 - 1OE Куртка</t>
  </si>
  <si>
    <t>6YE188Z8 - JFX кардиган</t>
  </si>
  <si>
    <t>1030001K8613 Куртка</t>
  </si>
  <si>
    <t>6Y7290Z4 - HYA рубашка</t>
  </si>
  <si>
    <t>SAM</t>
  </si>
  <si>
    <t>6YG509Z4 - GFX футболка</t>
  </si>
  <si>
    <t>6YE365Z4 - 498 рубашка</t>
  </si>
  <si>
    <t>7Y0125Z4 - ЛПМ рубашка</t>
  </si>
  <si>
    <t>6YH921Z4 - G00 футболка</t>
  </si>
  <si>
    <t>7Y0387Z4 - HJM штаны</t>
  </si>
  <si>
    <t>6K1126Z4 - 6 штаны</t>
  </si>
  <si>
    <t>6Y3915Z4 - ESD футболка</t>
  </si>
  <si>
    <t>6YD498Z4 - G1L футболка</t>
  </si>
  <si>
    <t>6KG195Z4 - JC7 джемпер</t>
  </si>
  <si>
    <t>6KJ965Z8 - JD6 Куртка</t>
  </si>
  <si>
    <t>6Y8190Z4 - 8P7 трико</t>
  </si>
  <si>
    <t>6YE661Z4 - 86B футболка</t>
  </si>
  <si>
    <t>6YD716Z4 - 309 брюки</t>
  </si>
  <si>
    <t>6YE844Z4 - 311 брюки</t>
  </si>
  <si>
    <t>6YB280Z4 - 8QT Нижнее белье</t>
  </si>
  <si>
    <t>7YH231Z8 - ETS джемпер</t>
  </si>
  <si>
    <t>6KH963Z8 - JNC джемпер</t>
  </si>
  <si>
    <t>СП 21 ВАЙКИКИ</t>
  </si>
  <si>
    <t>Olga-86  </t>
  </si>
  <si>
    <t>,,, платье.</t>
  </si>
  <si>
    <t>... юбка.</t>
  </si>
  <si>
    <t>1 версаче куртка</t>
  </si>
  <si>
    <t>Анфиса  </t>
  </si>
  <si>
    <t>6Y3910Z4 - ADL футболка</t>
  </si>
  <si>
    <t>6YC656Z6 - HZ2 Кофточка</t>
  </si>
  <si>
    <t>Курбатова Лариса  </t>
  </si>
  <si>
    <t>комплект .</t>
  </si>
  <si>
    <t>СП 20 ВАЙКИКИ</t>
  </si>
  <si>
    <t>Мариша74  </t>
  </si>
  <si>
    <t>6Y5543Z4 - 87x Кофточка</t>
  </si>
  <si>
    <t>6Y8406Z4 - G1L Кофточка</t>
  </si>
  <si>
    <t>6YA783Z4 - 8CH Кофточка</t>
  </si>
  <si>
    <t>6YA804Z4 - 49D Кофточка</t>
  </si>
  <si>
    <t>6YD170Z4 - 2QY Кофточка</t>
  </si>
  <si>
    <t>6YD821Z4 - 713 Кофточка</t>
  </si>
  <si>
    <t>7Y2479Z4 - HFH штаны</t>
  </si>
  <si>
    <t>7Y2752Z4 - 670 штаны</t>
  </si>
  <si>
    <t>7Y2753Z4 - 670 Кофта</t>
  </si>
  <si>
    <t>Кофта 6K7365Z4 - 670</t>
  </si>
  <si>
    <t>кофточка 6K8699Z4 - 86B</t>
  </si>
  <si>
    <t>штаны 6K7626Z4 - 760</t>
  </si>
  <si>
    <t>6YE693Z4 - 44x майка</t>
  </si>
  <si>
    <t>Фикус  </t>
  </si>
  <si>
    <t>6Y7221Z8 - Д0 рубашка</t>
  </si>
  <si>
    <t>4XL</t>
  </si>
  <si>
    <t>6YD672Z4 - ESF Кофточка</t>
  </si>
  <si>
    <t>6YE358Z4 - 713 Кофточка</t>
  </si>
  <si>
    <t>13см по стельке</t>
  </si>
  <si>
    <t>14см по стельке</t>
  </si>
  <si>
    <t>19.5 стелька</t>
  </si>
  <si>
    <t xml:space="preserve"> </t>
  </si>
  <si>
    <t>СП 20 Ва*йки*ки и другие бренды Т*урц*ии. РАЗДАЧА 28/02</t>
  </si>
  <si>
    <t>ПЦР Звездная 6</t>
  </si>
  <si>
    <t>Анфиса</t>
  </si>
  <si>
    <t>Фикус</t>
  </si>
  <si>
    <t>ПЦР "На Ватутина"</t>
  </si>
  <si>
    <t>Откуда забираем</t>
  </si>
  <si>
    <t>Куда перебрасываем</t>
  </si>
  <si>
    <t>ЦРП ОмскКидс (К.Маркса, 8)</t>
  </si>
  <si>
    <t>Название СП</t>
  </si>
  <si>
    <t>ОРГ:</t>
  </si>
  <si>
    <t>СП20 Ва*йки*ки и другие бренды Т*урц*ии. выдача 10/02</t>
  </si>
  <si>
    <t>Дата основной раздачи</t>
  </si>
  <si>
    <t>Дата начала раздачи после переброса</t>
  </si>
  <si>
    <t>К-во</t>
  </si>
  <si>
    <t>Сумма по сверке</t>
  </si>
  <si>
    <t>СП21 Ва*йки*ки и другие бренды Т*урц*ии. СБОР!!!</t>
  </si>
  <si>
    <t>ИТОГО</t>
  </si>
  <si>
    <t xml:space="preserve">СП21 Ва*йки*ки и другие бренды Т*урц*ии. </t>
  </si>
  <si>
    <t>Апельсин (ж/д вокзал) 3 этаж</t>
  </si>
  <si>
    <t>Арбат (Нефтяники)пр. Мира 31</t>
  </si>
  <si>
    <t>ПЦР "на Рабочих" (Кирова, 47а, 2 этаж, рядом с магазином "По карману")</t>
  </si>
  <si>
    <t>ПЦР Амур (21 АМУРСКАЯ, 22Б, 2 ЭТАЖ)</t>
  </si>
  <si>
    <t>ПЦР на туполева 8 (с 01.02 Бульвар Архитекторов, 14)</t>
  </si>
  <si>
    <t>ПЦР ЧиК (пр-т Космический, 97Б, 1 этаж)</t>
  </si>
  <si>
    <t>до стр267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</si>
</sst>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0" fillId="2" borderId="0" xfId="0" applyFill="1"/>
    <xf numFmtId="164" fontId="0" fillId="0" borderId="0" xfId="0" applyNumberFormat="1"/>
    <xf numFmtId="0" fontId="1" fillId="0" borderId="1" xfId="0" applyFont="1" applyFill="1" applyBorder="1"/>
    <xf numFmtId="0" fontId="0" fillId="0" borderId="0" xfId="0" applyAlignment="1">
      <alignment horizontal="right"/>
    </xf>
    <xf numFmtId="0" fontId="0" fillId="0" borderId="0" xfId="0" applyFill="1"/>
    <xf numFmtId="0" fontId="0" fillId="0" borderId="1" xfId="0" applyBorder="1" applyAlignment="1" applyProtection="1">
      <alignment horizontal="center" vertical="top"/>
    </xf>
    <xf numFmtId="0" fontId="0" fillId="0" borderId="1" xfId="0" applyFill="1" applyBorder="1"/>
    <xf numFmtId="0" fontId="0" fillId="0" borderId="1" xfId="0" applyBorder="1"/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2" fontId="0" fillId="0" borderId="0" xfId="0" applyNumberFormat="1" applyFill="1"/>
    <xf numFmtId="0" fontId="1" fillId="0" borderId="1" xfId="0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/>
    <xf numFmtId="0" fontId="0" fillId="0" borderId="0" xfId="0" applyFill="1" applyBorder="1"/>
    <xf numFmtId="0" fontId="1" fillId="0" borderId="0" xfId="0" applyFont="1" applyFill="1" applyBorder="1"/>
    <xf numFmtId="0" fontId="0" fillId="3" borderId="0" xfId="0" applyFill="1"/>
    <xf numFmtId="2" fontId="0" fillId="3" borderId="0" xfId="0" applyNumberFormat="1" applyFill="1"/>
    <xf numFmtId="0" fontId="4" fillId="3" borderId="0" xfId="0" applyFont="1" applyFill="1"/>
    <xf numFmtId="0" fontId="4" fillId="2" borderId="0" xfId="0" applyFont="1" applyFill="1"/>
    <xf numFmtId="0" fontId="0" fillId="4" borderId="0" xfId="0" applyFill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5" fillId="5" borderId="0" xfId="0" applyFont="1" applyFill="1"/>
    <xf numFmtId="0" fontId="0" fillId="5" borderId="0" xfId="0" applyFill="1"/>
    <xf numFmtId="165" fontId="0" fillId="0" borderId="0" xfId="0" applyNumberFormat="1"/>
    <xf numFmtId="2" fontId="0" fillId="2" borderId="0" xfId="0" applyNumberFormat="1" applyFill="1"/>
    <xf numFmtId="3" fontId="0" fillId="0" borderId="1" xfId="0" applyNumberFormat="1" applyBorder="1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vertical="top"/>
    </xf>
    <xf numFmtId="0" fontId="0" fillId="0" borderId="1" xfId="0" applyNumberFormat="1" applyBorder="1" applyAlignment="1">
      <alignment vertical="top"/>
    </xf>
    <xf numFmtId="49" fontId="0" fillId="0" borderId="1" xfId="0" applyNumberForma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NumberFormat="1" applyBorder="1" applyAlignment="1">
      <alignment vertical="top"/>
    </xf>
    <xf numFmtId="49" fontId="0" fillId="0" borderId="0" xfId="0" applyNumberFormat="1" applyBorder="1" applyAlignment="1">
      <alignment wrapText="1"/>
    </xf>
    <xf numFmtId="0" fontId="0" fillId="0" borderId="3" xfId="0" applyBorder="1"/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vertical="top"/>
    </xf>
    <xf numFmtId="49" fontId="0" fillId="0" borderId="2" xfId="0" applyNumberFormat="1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Border="1"/>
    <xf numFmtId="3" fontId="0" fillId="0" borderId="0" xfId="0" applyNumberFormat="1" applyBorder="1"/>
    <xf numFmtId="0" fontId="0" fillId="0" borderId="2" xfId="0" applyNumberFormat="1" applyBorder="1" applyAlignment="1">
      <alignment vertical="top"/>
    </xf>
    <xf numFmtId="0" fontId="7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0"/>
  <sheetViews>
    <sheetView tabSelected="1" workbookViewId="0">
      <selection activeCell="E2" sqref="E2"/>
    </sheetView>
  </sheetViews>
  <sheetFormatPr defaultRowHeight="15" x14ac:dyDescent="0.25"/>
  <cols>
    <col min="1" max="1" width="14" customWidth="1"/>
    <col min="2" max="2" width="16.7109375" customWidth="1"/>
    <col min="3" max="3" width="28.42578125" customWidth="1"/>
    <col min="4" max="4" width="9.140625" style="5"/>
    <col min="6" max="6" width="14" customWidth="1"/>
    <col min="7" max="7" width="15.42578125" style="3" customWidth="1"/>
    <col min="8" max="8" width="14.42578125" style="1" customWidth="1"/>
  </cols>
  <sheetData>
    <row r="1" spans="1:8" x14ac:dyDescent="0.25">
      <c r="A1" s="2" t="s">
        <v>33</v>
      </c>
      <c r="B1" s="2">
        <v>17.370999999999999</v>
      </c>
    </row>
    <row r="2" spans="1:8" x14ac:dyDescent="0.25">
      <c r="A2" s="2" t="s">
        <v>11</v>
      </c>
      <c r="B2" s="2">
        <v>6743</v>
      </c>
      <c r="C2" s="28"/>
    </row>
    <row r="3" spans="1:8" x14ac:dyDescent="0.25">
      <c r="A3" s="2" t="s">
        <v>10</v>
      </c>
      <c r="B3" s="29">
        <f>B2/B1</f>
        <v>388.17569512405737</v>
      </c>
    </row>
    <row r="4" spans="1:8" s="6" customFormat="1" ht="18.75" x14ac:dyDescent="0.3">
      <c r="C4" s="22" t="s">
        <v>365</v>
      </c>
      <c r="D4" s="11"/>
      <c r="G4" s="12"/>
      <c r="H4" s="13"/>
    </row>
    <row r="5" spans="1:8" s="4" customFormat="1" x14ac:dyDescent="0.25">
      <c r="A5" s="4" t="s">
        <v>9</v>
      </c>
      <c r="B5" s="4" t="s">
        <v>12</v>
      </c>
      <c r="C5" s="4" t="s">
        <v>13</v>
      </c>
      <c r="D5" s="14" t="s">
        <v>0</v>
      </c>
      <c r="E5" s="4" t="s">
        <v>5</v>
      </c>
      <c r="F5" s="4" t="s">
        <v>6</v>
      </c>
      <c r="G5" s="15" t="s">
        <v>7</v>
      </c>
      <c r="H5" s="16" t="s">
        <v>8</v>
      </c>
    </row>
    <row r="6" spans="1:8" s="6" customFormat="1" x14ac:dyDescent="0.25">
      <c r="A6"/>
      <c r="B6" s="6" t="s">
        <v>356</v>
      </c>
      <c r="C6" s="2" t="s">
        <v>357</v>
      </c>
      <c r="D6">
        <v>40</v>
      </c>
      <c r="E6">
        <v>1329.81</v>
      </c>
      <c r="F6" s="1">
        <f>E6*1.18</f>
        <v>1569.1757999999998</v>
      </c>
      <c r="G6" s="12">
        <v>0.65100000000000002</v>
      </c>
      <c r="H6" s="13">
        <f>G6*$B$3</f>
        <v>252.70237752576136</v>
      </c>
    </row>
    <row r="7" spans="1:8" s="6" customFormat="1" x14ac:dyDescent="0.25">
      <c r="A7"/>
      <c r="B7" s="6" t="s">
        <v>356</v>
      </c>
      <c r="C7" s="2" t="s">
        <v>358</v>
      </c>
      <c r="D7">
        <v>40</v>
      </c>
      <c r="E7">
        <v>1329.81</v>
      </c>
      <c r="F7" s="1">
        <f>E7*1.18</f>
        <v>1569.1757999999998</v>
      </c>
      <c r="G7" s="12">
        <v>0.38800000000000001</v>
      </c>
      <c r="H7" s="13">
        <f>G7*$B$3</f>
        <v>150.61216970813427</v>
      </c>
    </row>
    <row r="8" spans="1:8" s="6" customFormat="1" x14ac:dyDescent="0.25">
      <c r="A8"/>
      <c r="B8" s="6" t="s">
        <v>356</v>
      </c>
      <c r="C8" t="s">
        <v>359</v>
      </c>
      <c r="D8">
        <v>40</v>
      </c>
      <c r="E8">
        <v>1329.81</v>
      </c>
      <c r="F8" s="1">
        <f>E8*1.18</f>
        <v>1569.1757999999998</v>
      </c>
      <c r="G8" s="12"/>
      <c r="H8" s="13">
        <f>G8*$B$3</f>
        <v>0</v>
      </c>
    </row>
    <row r="9" spans="1:8" s="19" customFormat="1" x14ac:dyDescent="0.25">
      <c r="F9" s="20"/>
      <c r="G9" s="19">
        <f>SUM(G6:G8)</f>
        <v>1.0390000000000001</v>
      </c>
      <c r="H9" s="20">
        <f>SUM(H6:H8)</f>
        <v>403.31454723389561</v>
      </c>
    </row>
    <row r="10" spans="1:8" s="6" customFormat="1" x14ac:dyDescent="0.25">
      <c r="B10" s="6" t="s">
        <v>360</v>
      </c>
      <c r="C10" s="2" t="s">
        <v>361</v>
      </c>
      <c r="D10" t="s">
        <v>105</v>
      </c>
      <c r="E10">
        <v>108.88</v>
      </c>
      <c r="F10" s="1">
        <f>E10*1.18</f>
        <v>128.47839999999999</v>
      </c>
      <c r="G10" s="12">
        <v>7.5999999999999998E-2</v>
      </c>
      <c r="H10" s="13">
        <f>G10*$B$3</f>
        <v>29.50135282942836</v>
      </c>
    </row>
    <row r="11" spans="1:8" s="6" customFormat="1" x14ac:dyDescent="0.25">
      <c r="B11" s="6" t="s">
        <v>360</v>
      </c>
      <c r="C11" s="2" t="s">
        <v>362</v>
      </c>
      <c r="D11" t="s">
        <v>42</v>
      </c>
      <c r="E11">
        <v>200.38</v>
      </c>
      <c r="F11" s="1">
        <f>E11*1.18</f>
        <v>236.44839999999999</v>
      </c>
      <c r="G11" s="12">
        <v>0.123</v>
      </c>
      <c r="H11" s="13">
        <f>G11*$B$3</f>
        <v>47.745610500259055</v>
      </c>
    </row>
    <row r="12" spans="1:8" s="19" customFormat="1" x14ac:dyDescent="0.25">
      <c r="F12" s="20"/>
      <c r="G12" s="19">
        <f>SUM(G10:G11)</f>
        <v>0.19900000000000001</v>
      </c>
      <c r="H12" s="20">
        <f>SUM(H10:H11)</f>
        <v>77.246963329687418</v>
      </c>
    </row>
    <row r="13" spans="1:8" s="6" customFormat="1" x14ac:dyDescent="0.25">
      <c r="B13" s="6" t="s">
        <v>41</v>
      </c>
      <c r="C13" s="2" t="s">
        <v>310</v>
      </c>
      <c r="D13" t="s">
        <v>49</v>
      </c>
      <c r="E13">
        <v>189.05</v>
      </c>
      <c r="F13" s="1">
        <f>E13*1.18</f>
        <v>223.07900000000001</v>
      </c>
      <c r="G13" s="12">
        <v>0.12</v>
      </c>
      <c r="H13" s="13">
        <f>G13*$B$3</f>
        <v>46.581083414886884</v>
      </c>
    </row>
    <row r="14" spans="1:8" s="19" customFormat="1" x14ac:dyDescent="0.25">
      <c r="F14" s="20"/>
      <c r="G14" s="19">
        <f>SUM(G13)</f>
        <v>0.12</v>
      </c>
      <c r="H14" s="20">
        <f>SUM(H13)</f>
        <v>46.581083414886884</v>
      </c>
    </row>
    <row r="15" spans="1:8" s="6" customFormat="1" x14ac:dyDescent="0.25">
      <c r="B15" s="6" t="s">
        <v>363</v>
      </c>
      <c r="C15" s="2" t="s">
        <v>364</v>
      </c>
      <c r="D15" t="s">
        <v>42</v>
      </c>
      <c r="E15">
        <v>327.57</v>
      </c>
      <c r="F15" s="1">
        <f>E15*1.18</f>
        <v>386.53259999999995</v>
      </c>
      <c r="G15" s="12">
        <v>0.182</v>
      </c>
      <c r="H15" s="13">
        <f>G15*$B$3</f>
        <v>70.647976512578438</v>
      </c>
    </row>
    <row r="16" spans="1:8" s="19" customFormat="1" x14ac:dyDescent="0.25">
      <c r="F16" s="20"/>
      <c r="G16" s="19">
        <f>SUM(G15)</f>
        <v>0.182</v>
      </c>
      <c r="H16" s="20">
        <f>SUM(H15)</f>
        <v>70.647976512578438</v>
      </c>
    </row>
    <row r="17" spans="2:8" s="6" customFormat="1" x14ac:dyDescent="0.25">
      <c r="B17" s="6" t="s">
        <v>366</v>
      </c>
      <c r="C17" s="2" t="s">
        <v>367</v>
      </c>
      <c r="D17" t="s">
        <v>60</v>
      </c>
      <c r="E17">
        <v>182.08</v>
      </c>
      <c r="F17" s="1">
        <f t="shared" ref="F17:F29" si="0">E17*1.18</f>
        <v>214.8544</v>
      </c>
      <c r="G17" s="12">
        <v>0.13700000000000001</v>
      </c>
      <c r="H17" s="13">
        <f t="shared" ref="H17:H29" si="1">G17*$B$3</f>
        <v>53.180070231995863</v>
      </c>
    </row>
    <row r="18" spans="2:8" s="6" customFormat="1" x14ac:dyDescent="0.25">
      <c r="B18" s="6" t="s">
        <v>366</v>
      </c>
      <c r="C18" s="2" t="s">
        <v>368</v>
      </c>
      <c r="D18" t="s">
        <v>36</v>
      </c>
      <c r="E18">
        <v>145.47999999999999</v>
      </c>
      <c r="F18" s="1">
        <f t="shared" si="0"/>
        <v>171.66639999999998</v>
      </c>
      <c r="G18" s="12">
        <v>0.107</v>
      </c>
      <c r="H18" s="13">
        <f t="shared" si="1"/>
        <v>41.534799378274137</v>
      </c>
    </row>
    <row r="19" spans="2:8" s="6" customFormat="1" x14ac:dyDescent="0.25">
      <c r="B19" s="6" t="s">
        <v>366</v>
      </c>
      <c r="C19" s="2" t="s">
        <v>369</v>
      </c>
      <c r="D19" t="s">
        <v>36</v>
      </c>
      <c r="E19">
        <v>145.47999999999999</v>
      </c>
      <c r="F19" s="1">
        <f t="shared" si="0"/>
        <v>171.66639999999998</v>
      </c>
      <c r="G19" s="12">
        <v>7.2999999999999995E-2</v>
      </c>
      <c r="H19" s="13">
        <f t="shared" si="1"/>
        <v>28.336825744056185</v>
      </c>
    </row>
    <row r="20" spans="2:8" s="6" customFormat="1" x14ac:dyDescent="0.25">
      <c r="B20" s="6" t="s">
        <v>366</v>
      </c>
      <c r="C20" s="2" t="s">
        <v>370</v>
      </c>
      <c r="D20" t="s">
        <v>60</v>
      </c>
      <c r="E20">
        <v>236.98</v>
      </c>
      <c r="F20" s="1">
        <f t="shared" si="0"/>
        <v>279.63639999999998</v>
      </c>
      <c r="G20" s="12">
        <v>0.10199999999999999</v>
      </c>
      <c r="H20" s="13">
        <f t="shared" si="1"/>
        <v>39.593920902653849</v>
      </c>
    </row>
    <row r="21" spans="2:8" s="6" customFormat="1" x14ac:dyDescent="0.25">
      <c r="B21" s="6" t="s">
        <v>366</v>
      </c>
      <c r="C21" s="2" t="s">
        <v>371</v>
      </c>
      <c r="D21" t="s">
        <v>36</v>
      </c>
      <c r="E21">
        <v>182.08</v>
      </c>
      <c r="F21" s="1">
        <f t="shared" si="0"/>
        <v>214.8544</v>
      </c>
      <c r="G21" s="12">
        <v>8.2000000000000003E-2</v>
      </c>
      <c r="H21" s="13">
        <f t="shared" si="1"/>
        <v>31.830407000172706</v>
      </c>
    </row>
    <row r="22" spans="2:8" s="6" customFormat="1" x14ac:dyDescent="0.25">
      <c r="B22" s="6" t="s">
        <v>366</v>
      </c>
      <c r="C22" s="2" t="s">
        <v>372</v>
      </c>
      <c r="D22" t="s">
        <v>36</v>
      </c>
      <c r="E22">
        <v>236.98</v>
      </c>
      <c r="F22" s="1">
        <f t="shared" si="0"/>
        <v>279.63639999999998</v>
      </c>
      <c r="G22" s="12">
        <v>8.8999999999999996E-2</v>
      </c>
      <c r="H22" s="13">
        <f t="shared" si="1"/>
        <v>34.547636866041103</v>
      </c>
    </row>
    <row r="23" spans="2:8" s="6" customFormat="1" x14ac:dyDescent="0.25">
      <c r="B23" s="6" t="s">
        <v>366</v>
      </c>
      <c r="C23" s="2" t="s">
        <v>372</v>
      </c>
      <c r="D23" t="s">
        <v>60</v>
      </c>
      <c r="E23">
        <v>236.98</v>
      </c>
      <c r="F23" s="1">
        <f t="shared" si="0"/>
        <v>279.63639999999998</v>
      </c>
      <c r="G23" s="12">
        <v>8.4000000000000005E-2</v>
      </c>
      <c r="H23" s="13">
        <f t="shared" si="1"/>
        <v>32.606758390420822</v>
      </c>
    </row>
    <row r="24" spans="2:8" s="6" customFormat="1" x14ac:dyDescent="0.25">
      <c r="B24" s="6" t="s">
        <v>366</v>
      </c>
      <c r="C24" s="2" t="s">
        <v>373</v>
      </c>
      <c r="D24" t="s">
        <v>60</v>
      </c>
      <c r="E24">
        <v>236.98</v>
      </c>
      <c r="F24" s="1">
        <f t="shared" si="0"/>
        <v>279.63639999999998</v>
      </c>
      <c r="G24" s="12">
        <v>0.14399999999999999</v>
      </c>
      <c r="H24" s="13">
        <f t="shared" si="1"/>
        <v>55.89730009786426</v>
      </c>
    </row>
    <row r="25" spans="2:8" s="6" customFormat="1" x14ac:dyDescent="0.25">
      <c r="B25" s="6" t="s">
        <v>366</v>
      </c>
      <c r="C25" s="2" t="s">
        <v>374</v>
      </c>
      <c r="D25" t="s">
        <v>60</v>
      </c>
      <c r="E25">
        <v>365.08</v>
      </c>
      <c r="F25" s="1">
        <f t="shared" si="0"/>
        <v>430.79439999999994</v>
      </c>
      <c r="G25" s="12">
        <v>0.26700000000000002</v>
      </c>
      <c r="H25" s="13">
        <f t="shared" si="1"/>
        <v>103.64291059812332</v>
      </c>
    </row>
    <row r="26" spans="2:8" s="6" customFormat="1" x14ac:dyDescent="0.25">
      <c r="B26" s="6" t="s">
        <v>366</v>
      </c>
      <c r="C26" s="2" t="s">
        <v>375</v>
      </c>
      <c r="D26" t="s">
        <v>60</v>
      </c>
      <c r="E26">
        <v>548.08000000000004</v>
      </c>
      <c r="F26" s="1">
        <f t="shared" si="0"/>
        <v>646.73440000000005</v>
      </c>
      <c r="G26" s="12">
        <v>0.28100000000000003</v>
      </c>
      <c r="H26" s="13">
        <f t="shared" si="1"/>
        <v>109.07737032986013</v>
      </c>
    </row>
    <row r="27" spans="2:8" s="6" customFormat="1" x14ac:dyDescent="0.25">
      <c r="B27" s="6" t="s">
        <v>366</v>
      </c>
      <c r="C27" s="2" t="s">
        <v>376</v>
      </c>
      <c r="D27" t="s">
        <v>36</v>
      </c>
      <c r="E27">
        <v>145.47999999999999</v>
      </c>
      <c r="F27" s="1">
        <f t="shared" si="0"/>
        <v>171.66639999999998</v>
      </c>
      <c r="G27" s="12">
        <v>0.12</v>
      </c>
      <c r="H27" s="13">
        <f t="shared" si="1"/>
        <v>46.581083414886884</v>
      </c>
    </row>
    <row r="28" spans="2:8" s="6" customFormat="1" x14ac:dyDescent="0.25">
      <c r="B28" s="6" t="s">
        <v>366</v>
      </c>
      <c r="C28" s="2" t="s">
        <v>377</v>
      </c>
      <c r="D28" t="s">
        <v>60</v>
      </c>
      <c r="E28">
        <v>273.58</v>
      </c>
      <c r="F28" s="1">
        <f t="shared" si="0"/>
        <v>322.82439999999997</v>
      </c>
      <c r="G28" s="12">
        <v>0.127</v>
      </c>
      <c r="H28" s="13">
        <f t="shared" si="1"/>
        <v>49.298313280755288</v>
      </c>
    </row>
    <row r="29" spans="2:8" s="6" customFormat="1" x14ac:dyDescent="0.25">
      <c r="B29" s="6" t="s">
        <v>366</v>
      </c>
      <c r="C29" s="2" t="s">
        <v>378</v>
      </c>
      <c r="D29" t="s">
        <v>36</v>
      </c>
      <c r="E29">
        <v>273.58</v>
      </c>
      <c r="F29" s="1">
        <f t="shared" si="0"/>
        <v>322.82439999999997</v>
      </c>
      <c r="G29" s="12">
        <v>0.218</v>
      </c>
      <c r="H29" s="13">
        <f t="shared" si="1"/>
        <v>84.622301537044507</v>
      </c>
    </row>
    <row r="30" spans="2:8" s="19" customFormat="1" x14ac:dyDescent="0.25">
      <c r="F30" s="20"/>
      <c r="G30" s="19">
        <f>SUM(G17:G29)</f>
        <v>1.8310000000000002</v>
      </c>
      <c r="H30" s="20">
        <f>SUM(H17:H29)</f>
        <v>710.74969777214915</v>
      </c>
    </row>
    <row r="31" spans="2:8" s="6" customFormat="1" x14ac:dyDescent="0.25">
      <c r="B31" s="6" t="s">
        <v>53</v>
      </c>
      <c r="C31" s="2" t="s">
        <v>379</v>
      </c>
      <c r="D31" t="s">
        <v>105</v>
      </c>
      <c r="E31">
        <v>182.08</v>
      </c>
      <c r="F31" s="1">
        <f>E31*1.18</f>
        <v>214.8544</v>
      </c>
      <c r="G31" s="12">
        <v>7.0999999999999994E-2</v>
      </c>
      <c r="H31" s="13">
        <f>G31*$B$3</f>
        <v>27.560474353808072</v>
      </c>
    </row>
    <row r="32" spans="2:8" s="19" customFormat="1" x14ac:dyDescent="0.25">
      <c r="F32" s="20"/>
      <c r="G32" s="19">
        <f>SUM(G31)</f>
        <v>7.0999999999999994E-2</v>
      </c>
      <c r="H32" s="20">
        <f>SUM(H31)</f>
        <v>27.560474353808072</v>
      </c>
    </row>
    <row r="33" spans="1:8" s="6" customFormat="1" x14ac:dyDescent="0.25">
      <c r="B33" s="6" t="s">
        <v>380</v>
      </c>
      <c r="C33" s="2" t="s">
        <v>381</v>
      </c>
      <c r="D33" t="s">
        <v>382</v>
      </c>
      <c r="E33">
        <v>365.08</v>
      </c>
      <c r="F33" s="1">
        <f>E33*1.18</f>
        <v>430.79439999999994</v>
      </c>
      <c r="G33" s="12">
        <v>0.39100000000000001</v>
      </c>
      <c r="H33" s="13">
        <f>G33*$B$3</f>
        <v>151.77669679350643</v>
      </c>
    </row>
    <row r="34" spans="1:8" s="6" customFormat="1" x14ac:dyDescent="0.25">
      <c r="B34" s="6" t="s">
        <v>380</v>
      </c>
      <c r="C34" s="2" t="s">
        <v>383</v>
      </c>
      <c r="D34" t="s">
        <v>55</v>
      </c>
      <c r="E34">
        <v>236.98</v>
      </c>
      <c r="F34" s="1">
        <f>E34*1.18</f>
        <v>279.63639999999998</v>
      </c>
      <c r="G34" s="12">
        <v>6.5000000000000002E-2</v>
      </c>
      <c r="H34" s="13">
        <f>G34*$B$3</f>
        <v>25.231420183063729</v>
      </c>
    </row>
    <row r="35" spans="1:8" s="6" customFormat="1" x14ac:dyDescent="0.25">
      <c r="B35" s="6" t="s">
        <v>380</v>
      </c>
      <c r="C35" s="2" t="s">
        <v>384</v>
      </c>
      <c r="D35" t="s">
        <v>55</v>
      </c>
      <c r="E35">
        <v>273.58</v>
      </c>
      <c r="F35" s="1">
        <f>E35*1.18</f>
        <v>322.82439999999997</v>
      </c>
      <c r="G35" s="12">
        <v>8.7999999999999995E-2</v>
      </c>
      <c r="H35" s="13">
        <f>G35*$B$3</f>
        <v>34.159461170917048</v>
      </c>
    </row>
    <row r="36" spans="1:8" s="19" customFormat="1" x14ac:dyDescent="0.25">
      <c r="F36" s="20"/>
      <c r="G36" s="19">
        <f>SUM(G33:G35)</f>
        <v>0.54400000000000004</v>
      </c>
      <c r="H36" s="20">
        <f>SUM(H33:H35)</f>
        <v>211.16757814748721</v>
      </c>
    </row>
    <row r="37" spans="1:8" s="6" customFormat="1" x14ac:dyDescent="0.25">
      <c r="F37" s="13"/>
      <c r="H37" s="13"/>
    </row>
    <row r="38" spans="1:8" s="6" customFormat="1" ht="18.75" x14ac:dyDescent="0.3">
      <c r="C38" s="21" t="s">
        <v>355</v>
      </c>
      <c r="D38" s="11"/>
      <c r="G38" s="12"/>
      <c r="H38" s="13"/>
    </row>
    <row r="39" spans="1:8" s="4" customFormat="1" x14ac:dyDescent="0.25">
      <c r="A39" s="4" t="s">
        <v>9</v>
      </c>
      <c r="B39" s="4" t="s">
        <v>12</v>
      </c>
      <c r="C39" s="4" t="s">
        <v>13</v>
      </c>
      <c r="D39" s="14" t="s">
        <v>0</v>
      </c>
      <c r="E39" s="4" t="s">
        <v>5</v>
      </c>
      <c r="F39" s="4" t="s">
        <v>6</v>
      </c>
      <c r="G39" s="15" t="s">
        <v>7</v>
      </c>
      <c r="H39" s="16" t="s">
        <v>8</v>
      </c>
    </row>
    <row r="40" spans="1:8" s="6" customFormat="1" x14ac:dyDescent="0.25">
      <c r="A40" s="6">
        <v>1</v>
      </c>
      <c r="B40" s="6" t="s">
        <v>121</v>
      </c>
      <c r="C40" s="2" t="s">
        <v>120</v>
      </c>
      <c r="D40" s="6" t="s">
        <v>105</v>
      </c>
      <c r="E40" s="6">
        <v>261.62</v>
      </c>
      <c r="F40" s="13">
        <f t="shared" ref="F40:F59" si="2">E40*1.18</f>
        <v>308.71159999999998</v>
      </c>
      <c r="G40" s="6">
        <v>0.23599999999999999</v>
      </c>
      <c r="H40" s="13">
        <f t="shared" ref="H40:H59" si="3">G40*$B$3</f>
        <v>91.609464049277534</v>
      </c>
    </row>
    <row r="41" spans="1:8" s="6" customFormat="1" x14ac:dyDescent="0.25">
      <c r="A41" s="6">
        <v>1</v>
      </c>
      <c r="B41" s="6" t="s">
        <v>121</v>
      </c>
      <c r="C41" s="2" t="s">
        <v>122</v>
      </c>
      <c r="D41" s="6" t="s">
        <v>39</v>
      </c>
      <c r="E41" s="6">
        <v>349.12</v>
      </c>
      <c r="F41" s="13">
        <f t="shared" si="2"/>
        <v>411.96159999999998</v>
      </c>
      <c r="G41" s="6">
        <v>0.247</v>
      </c>
      <c r="H41" s="13">
        <f t="shared" si="3"/>
        <v>95.879396695642171</v>
      </c>
    </row>
    <row r="42" spans="1:8" s="6" customFormat="1" x14ac:dyDescent="0.25">
      <c r="A42" s="6">
        <v>1</v>
      </c>
      <c r="B42" s="6" t="s">
        <v>121</v>
      </c>
      <c r="C42" s="2" t="s">
        <v>123</v>
      </c>
      <c r="D42" s="6" t="s">
        <v>39</v>
      </c>
      <c r="E42" s="6">
        <v>261.62</v>
      </c>
      <c r="F42" s="13">
        <f t="shared" si="2"/>
        <v>308.71159999999998</v>
      </c>
      <c r="G42" s="6">
        <v>0.111</v>
      </c>
      <c r="H42" s="13">
        <f t="shared" si="3"/>
        <v>43.08750215877037</v>
      </c>
    </row>
    <row r="43" spans="1:8" s="6" customFormat="1" x14ac:dyDescent="0.25">
      <c r="A43" s="6">
        <v>1</v>
      </c>
      <c r="B43" s="6" t="s">
        <v>121</v>
      </c>
      <c r="C43" s="2" t="s">
        <v>125</v>
      </c>
      <c r="D43" s="6" t="s">
        <v>105</v>
      </c>
      <c r="E43" s="6">
        <v>104.12</v>
      </c>
      <c r="F43" s="13">
        <f t="shared" si="2"/>
        <v>122.8616</v>
      </c>
      <c r="G43" s="6">
        <v>8.4000000000000005E-2</v>
      </c>
      <c r="H43" s="13">
        <f t="shared" si="3"/>
        <v>32.606758390420822</v>
      </c>
    </row>
    <row r="44" spans="1:8" s="6" customFormat="1" x14ac:dyDescent="0.25">
      <c r="A44" s="6">
        <v>1</v>
      </c>
      <c r="B44" s="6" t="s">
        <v>121</v>
      </c>
      <c r="C44" s="6" t="s">
        <v>125</v>
      </c>
      <c r="D44" s="6" t="s">
        <v>60</v>
      </c>
      <c r="E44" s="6">
        <v>104.12</v>
      </c>
      <c r="F44" s="13">
        <f t="shared" si="2"/>
        <v>122.8616</v>
      </c>
      <c r="H44" s="13">
        <f t="shared" si="3"/>
        <v>0</v>
      </c>
    </row>
    <row r="45" spans="1:8" s="6" customFormat="1" x14ac:dyDescent="0.25">
      <c r="A45" s="6">
        <v>1</v>
      </c>
      <c r="B45" s="6" t="s">
        <v>121</v>
      </c>
      <c r="C45" s="2" t="s">
        <v>126</v>
      </c>
      <c r="D45" s="6" t="s">
        <v>105</v>
      </c>
      <c r="E45" s="6">
        <v>349.12</v>
      </c>
      <c r="F45" s="13">
        <f t="shared" si="2"/>
        <v>411.96159999999998</v>
      </c>
      <c r="G45" s="6">
        <v>0.15</v>
      </c>
      <c r="H45" s="13">
        <f t="shared" si="3"/>
        <v>58.226354268608603</v>
      </c>
    </row>
    <row r="46" spans="1:8" s="6" customFormat="1" x14ac:dyDescent="0.25">
      <c r="A46" s="6">
        <v>1</v>
      </c>
      <c r="B46" s="6" t="s">
        <v>121</v>
      </c>
      <c r="C46" s="2" t="s">
        <v>127</v>
      </c>
      <c r="D46" s="6" t="s">
        <v>39</v>
      </c>
      <c r="E46" s="6">
        <v>139.12</v>
      </c>
      <c r="F46" s="13">
        <f t="shared" si="2"/>
        <v>164.16159999999999</v>
      </c>
      <c r="G46" s="6">
        <v>8.3000000000000004E-2</v>
      </c>
      <c r="H46" s="13">
        <f t="shared" si="3"/>
        <v>32.21858269529676</v>
      </c>
    </row>
    <row r="47" spans="1:8" s="6" customFormat="1" x14ac:dyDescent="0.25">
      <c r="A47" s="6">
        <v>1</v>
      </c>
      <c r="B47" s="6" t="s">
        <v>121</v>
      </c>
      <c r="C47" s="2" t="s">
        <v>127</v>
      </c>
      <c r="D47" s="6" t="s">
        <v>39</v>
      </c>
      <c r="E47" s="6">
        <v>139.12</v>
      </c>
      <c r="F47" s="13">
        <f t="shared" si="2"/>
        <v>164.16159999999999</v>
      </c>
      <c r="G47" s="6">
        <v>8.3000000000000004E-2</v>
      </c>
      <c r="H47" s="13">
        <f t="shared" si="3"/>
        <v>32.21858269529676</v>
      </c>
    </row>
    <row r="48" spans="1:8" s="6" customFormat="1" x14ac:dyDescent="0.25">
      <c r="A48" s="6">
        <v>1</v>
      </c>
      <c r="B48" s="6" t="s">
        <v>121</v>
      </c>
      <c r="C48" s="6" t="s">
        <v>129</v>
      </c>
      <c r="D48" s="6" t="s">
        <v>39</v>
      </c>
      <c r="E48" s="6">
        <v>261.62</v>
      </c>
      <c r="F48" s="13">
        <f t="shared" si="2"/>
        <v>308.71159999999998</v>
      </c>
      <c r="H48" s="13">
        <f t="shared" si="3"/>
        <v>0</v>
      </c>
    </row>
    <row r="49" spans="1:8" s="6" customFormat="1" x14ac:dyDescent="0.25">
      <c r="A49" s="6">
        <v>1</v>
      </c>
      <c r="B49" s="6" t="s">
        <v>121</v>
      </c>
      <c r="C49" s="6" t="s">
        <v>183</v>
      </c>
      <c r="D49" s="6" t="s">
        <v>105</v>
      </c>
      <c r="E49" s="6">
        <v>104.12</v>
      </c>
      <c r="F49" s="13">
        <f t="shared" si="2"/>
        <v>122.8616</v>
      </c>
      <c r="H49" s="13">
        <f t="shared" si="3"/>
        <v>0</v>
      </c>
    </row>
    <row r="50" spans="1:8" s="6" customFormat="1" x14ac:dyDescent="0.25">
      <c r="A50" s="6">
        <v>1</v>
      </c>
      <c r="B50" s="6" t="s">
        <v>121</v>
      </c>
      <c r="C50" s="6" t="s">
        <v>184</v>
      </c>
      <c r="D50" s="6" t="s">
        <v>105</v>
      </c>
      <c r="E50" s="6">
        <v>261.62</v>
      </c>
      <c r="F50" s="13">
        <f t="shared" si="2"/>
        <v>308.71159999999998</v>
      </c>
      <c r="H50" s="13">
        <f t="shared" si="3"/>
        <v>0</v>
      </c>
    </row>
    <row r="51" spans="1:8" s="6" customFormat="1" ht="15.75" customHeight="1" x14ac:dyDescent="0.25">
      <c r="A51" s="6">
        <v>1</v>
      </c>
      <c r="B51" s="6" t="s">
        <v>121</v>
      </c>
      <c r="C51" s="6" t="s">
        <v>185</v>
      </c>
      <c r="D51" s="6" t="s">
        <v>39</v>
      </c>
      <c r="E51" s="6">
        <v>139.12</v>
      </c>
      <c r="F51" s="13">
        <f t="shared" si="2"/>
        <v>164.16159999999999</v>
      </c>
      <c r="H51" s="13">
        <f t="shared" si="3"/>
        <v>0</v>
      </c>
    </row>
    <row r="52" spans="1:8" s="6" customFormat="1" x14ac:dyDescent="0.25">
      <c r="A52" s="6">
        <v>1</v>
      </c>
      <c r="B52" s="6" t="s">
        <v>121</v>
      </c>
      <c r="C52" s="6" t="s">
        <v>185</v>
      </c>
      <c r="D52" s="6" t="s">
        <v>39</v>
      </c>
      <c r="E52" s="6">
        <v>139.12</v>
      </c>
      <c r="F52" s="13">
        <f t="shared" si="2"/>
        <v>164.16159999999999</v>
      </c>
      <c r="H52" s="13">
        <f t="shared" si="3"/>
        <v>0</v>
      </c>
    </row>
    <row r="53" spans="1:8" s="6" customFormat="1" x14ac:dyDescent="0.25">
      <c r="A53" s="6">
        <v>1</v>
      </c>
      <c r="B53" s="6" t="s">
        <v>121</v>
      </c>
      <c r="C53" s="6" t="s">
        <v>186</v>
      </c>
      <c r="D53" s="6" t="s">
        <v>105</v>
      </c>
      <c r="E53" s="6">
        <v>261.62</v>
      </c>
      <c r="F53" s="13">
        <f t="shared" si="2"/>
        <v>308.71159999999998</v>
      </c>
      <c r="H53" s="13">
        <f t="shared" si="3"/>
        <v>0</v>
      </c>
    </row>
    <row r="54" spans="1:8" s="6" customFormat="1" x14ac:dyDescent="0.25">
      <c r="A54" s="6">
        <v>1</v>
      </c>
      <c r="B54" s="6" t="s">
        <v>121</v>
      </c>
      <c r="C54" s="6" t="s">
        <v>187</v>
      </c>
      <c r="D54" s="6" t="s">
        <v>39</v>
      </c>
      <c r="E54" s="6">
        <v>174.12</v>
      </c>
      <c r="F54" s="13">
        <f t="shared" si="2"/>
        <v>205.4616</v>
      </c>
      <c r="H54" s="13">
        <f t="shared" si="3"/>
        <v>0</v>
      </c>
    </row>
    <row r="55" spans="1:8" s="6" customFormat="1" x14ac:dyDescent="0.25">
      <c r="A55" s="6">
        <v>1</v>
      </c>
      <c r="B55" s="6" t="s">
        <v>121</v>
      </c>
      <c r="C55" s="6" t="s">
        <v>196</v>
      </c>
      <c r="D55" s="6" t="s">
        <v>105</v>
      </c>
      <c r="E55" s="6">
        <v>261.62</v>
      </c>
      <c r="F55" s="13">
        <f t="shared" si="2"/>
        <v>308.71159999999998</v>
      </c>
      <c r="H55" s="13">
        <f t="shared" si="3"/>
        <v>0</v>
      </c>
    </row>
    <row r="56" spans="1:8" s="6" customFormat="1" x14ac:dyDescent="0.25">
      <c r="A56" s="6">
        <v>1</v>
      </c>
      <c r="B56" s="6" t="s">
        <v>121</v>
      </c>
      <c r="C56" s="6" t="s">
        <v>197</v>
      </c>
      <c r="D56" s="6" t="s">
        <v>105</v>
      </c>
      <c r="E56" s="6">
        <v>104.12</v>
      </c>
      <c r="F56" s="13">
        <f t="shared" si="2"/>
        <v>122.8616</v>
      </c>
      <c r="H56" s="13">
        <f t="shared" si="3"/>
        <v>0</v>
      </c>
    </row>
    <row r="57" spans="1:8" s="6" customFormat="1" x14ac:dyDescent="0.25">
      <c r="A57" s="6">
        <v>1</v>
      </c>
      <c r="B57" s="6" t="s">
        <v>121</v>
      </c>
      <c r="C57" s="6" t="s">
        <v>211</v>
      </c>
      <c r="D57" s="6" t="s">
        <v>44</v>
      </c>
      <c r="E57" s="6">
        <v>104.12</v>
      </c>
      <c r="F57" s="13">
        <f t="shared" si="2"/>
        <v>122.8616</v>
      </c>
      <c r="H57" s="13">
        <f t="shared" si="3"/>
        <v>0</v>
      </c>
    </row>
    <row r="58" spans="1:8" s="6" customFormat="1" x14ac:dyDescent="0.25">
      <c r="A58" s="6">
        <v>1</v>
      </c>
      <c r="B58" s="6" t="s">
        <v>121</v>
      </c>
      <c r="C58" s="6" t="s">
        <v>218</v>
      </c>
      <c r="D58" s="6" t="s">
        <v>39</v>
      </c>
      <c r="E58" s="6">
        <v>104.12</v>
      </c>
      <c r="F58" s="13">
        <f t="shared" si="2"/>
        <v>122.8616</v>
      </c>
      <c r="H58" s="13">
        <f t="shared" si="3"/>
        <v>0</v>
      </c>
    </row>
    <row r="59" spans="1:8" s="6" customFormat="1" x14ac:dyDescent="0.25">
      <c r="A59" s="6">
        <v>1</v>
      </c>
      <c r="B59" s="6" t="s">
        <v>121</v>
      </c>
      <c r="C59" s="6" t="s">
        <v>298</v>
      </c>
      <c r="D59" s="6" t="s">
        <v>39</v>
      </c>
      <c r="E59" s="6">
        <v>174.12</v>
      </c>
      <c r="F59" s="13">
        <f t="shared" si="2"/>
        <v>205.4616</v>
      </c>
      <c r="H59" s="13">
        <f t="shared" si="3"/>
        <v>0</v>
      </c>
    </row>
    <row r="60" spans="1:8" s="19" customFormat="1" x14ac:dyDescent="0.25">
      <c r="A60" s="19">
        <v>1000</v>
      </c>
      <c r="F60" s="20"/>
      <c r="G60" s="19">
        <f>SUM(G40:G59)</f>
        <v>0.99399999999999988</v>
      </c>
      <c r="H60" s="20">
        <f>SUM(H40:H59)</f>
        <v>385.846640953313</v>
      </c>
    </row>
    <row r="61" spans="1:8" s="6" customFormat="1" x14ac:dyDescent="0.25">
      <c r="A61" s="6">
        <v>2</v>
      </c>
      <c r="B61" s="6" t="s">
        <v>62</v>
      </c>
      <c r="C61" s="2" t="s">
        <v>59</v>
      </c>
      <c r="D61" s="6" t="s">
        <v>60</v>
      </c>
      <c r="E61" s="6">
        <v>349.12</v>
      </c>
      <c r="F61" s="13">
        <f>E61*1.18</f>
        <v>411.96159999999998</v>
      </c>
      <c r="G61" s="6">
        <v>0.23899999999999999</v>
      </c>
      <c r="H61" s="13">
        <f>G61*$B$3</f>
        <v>92.773991134649705</v>
      </c>
    </row>
    <row r="62" spans="1:8" s="19" customFormat="1" x14ac:dyDescent="0.25">
      <c r="F62" s="20"/>
      <c r="G62" s="19">
        <f>SUM(G61)</f>
        <v>0.23899999999999999</v>
      </c>
      <c r="H62" s="20">
        <f>SUM(H61)</f>
        <v>92.773991134649705</v>
      </c>
    </row>
    <row r="63" spans="1:8" s="6" customFormat="1" x14ac:dyDescent="0.25">
      <c r="A63" s="6">
        <v>3</v>
      </c>
      <c r="B63" s="6" t="s">
        <v>72</v>
      </c>
      <c r="C63" s="6" t="s">
        <v>70</v>
      </c>
      <c r="D63" s="6" t="s">
        <v>42</v>
      </c>
      <c r="E63" s="6">
        <v>523.25</v>
      </c>
      <c r="F63" s="13">
        <f>E63*1.18</f>
        <v>617.43499999999995</v>
      </c>
      <c r="H63" s="13">
        <f>G63*$B$3</f>
        <v>0</v>
      </c>
    </row>
    <row r="64" spans="1:8" s="19" customFormat="1" x14ac:dyDescent="0.25">
      <c r="A64" s="19">
        <v>100</v>
      </c>
      <c r="F64" s="20"/>
      <c r="G64" s="19">
        <f>SUM(G63)</f>
        <v>0</v>
      </c>
      <c r="H64" s="20">
        <f>SUM(H63)</f>
        <v>0</v>
      </c>
    </row>
    <row r="65" spans="1:8" s="6" customFormat="1" x14ac:dyDescent="0.25">
      <c r="A65" s="6">
        <v>4</v>
      </c>
      <c r="B65" s="6" t="s">
        <v>159</v>
      </c>
      <c r="C65" s="6" t="s">
        <v>158</v>
      </c>
      <c r="D65" s="6">
        <v>41</v>
      </c>
      <c r="E65" s="6">
        <v>699.82</v>
      </c>
      <c r="F65" s="13">
        <f>E65*1.18</f>
        <v>825.7876</v>
      </c>
      <c r="H65" s="13">
        <f>G65*$B$3</f>
        <v>0</v>
      </c>
    </row>
    <row r="66" spans="1:8" s="6" customFormat="1" x14ac:dyDescent="0.25">
      <c r="A66" s="6">
        <v>4</v>
      </c>
      <c r="B66" s="6" t="s">
        <v>159</v>
      </c>
      <c r="C66" s="6" t="s">
        <v>178</v>
      </c>
      <c r="D66" s="6" t="s">
        <v>38</v>
      </c>
      <c r="E66" s="6">
        <v>262.32</v>
      </c>
      <c r="F66" s="13">
        <f>E66*1.18</f>
        <v>309.5376</v>
      </c>
      <c r="H66" s="13">
        <f>G66*$B$3</f>
        <v>0</v>
      </c>
    </row>
    <row r="67" spans="1:8" s="6" customFormat="1" x14ac:dyDescent="0.25">
      <c r="A67" s="6">
        <v>4</v>
      </c>
      <c r="B67" s="6" t="s">
        <v>159</v>
      </c>
      <c r="C67" s="6" t="s">
        <v>182</v>
      </c>
      <c r="D67" s="6" t="s">
        <v>50</v>
      </c>
      <c r="E67" s="6">
        <v>139.12</v>
      </c>
      <c r="F67" s="13">
        <f>E67*1.18</f>
        <v>164.16159999999999</v>
      </c>
      <c r="H67" s="13">
        <f>G67*$B$3</f>
        <v>0</v>
      </c>
    </row>
    <row r="68" spans="1:8" s="6" customFormat="1" x14ac:dyDescent="0.25">
      <c r="A68" s="6">
        <v>4</v>
      </c>
      <c r="B68" s="6" t="s">
        <v>159</v>
      </c>
      <c r="C68" s="6" t="s">
        <v>199</v>
      </c>
      <c r="D68" s="6" t="s">
        <v>47</v>
      </c>
      <c r="E68" s="6">
        <v>524.12</v>
      </c>
      <c r="F68" s="13">
        <f>E68*1.18</f>
        <v>618.46159999999998</v>
      </c>
      <c r="H68" s="13">
        <f>G68*$B$3</f>
        <v>0</v>
      </c>
    </row>
    <row r="69" spans="1:8" s="19" customFormat="1" x14ac:dyDescent="0.25">
      <c r="A69" s="19">
        <v>600</v>
      </c>
      <c r="F69" s="20"/>
      <c r="G69" s="19">
        <f>SUM(G65:G68)</f>
        <v>0</v>
      </c>
      <c r="H69" s="20">
        <f>SUM(H65:H68)</f>
        <v>0</v>
      </c>
    </row>
    <row r="70" spans="1:8" s="6" customFormat="1" x14ac:dyDescent="0.25">
      <c r="A70" s="6">
        <v>5</v>
      </c>
      <c r="B70" s="6" t="s">
        <v>14</v>
      </c>
      <c r="C70" s="6" t="s">
        <v>236</v>
      </c>
      <c r="D70" s="6" t="s">
        <v>237</v>
      </c>
      <c r="E70" s="6">
        <v>524.12</v>
      </c>
      <c r="F70" s="13">
        <f>E70*1.18</f>
        <v>618.46159999999998</v>
      </c>
      <c r="H70" s="13">
        <f>G70*$B$3</f>
        <v>0</v>
      </c>
    </row>
    <row r="71" spans="1:8" s="19" customFormat="1" x14ac:dyDescent="0.25">
      <c r="A71" s="19">
        <v>100</v>
      </c>
      <c r="F71" s="20"/>
      <c r="G71" s="19">
        <f>SUM(G70)</f>
        <v>0</v>
      </c>
      <c r="H71" s="20">
        <f>SUM(H70)</f>
        <v>0</v>
      </c>
    </row>
    <row r="72" spans="1:8" s="6" customFormat="1" x14ac:dyDescent="0.25">
      <c r="A72" s="6">
        <v>6</v>
      </c>
      <c r="B72" s="6" t="s">
        <v>95</v>
      </c>
      <c r="C72" s="6" t="s">
        <v>93</v>
      </c>
      <c r="D72" s="6" t="s">
        <v>37</v>
      </c>
      <c r="E72" s="6">
        <v>174.82</v>
      </c>
      <c r="F72" s="13">
        <f t="shared" ref="F72:F79" si="4">E72*1.18</f>
        <v>206.28759999999997</v>
      </c>
      <c r="H72" s="13">
        <f t="shared" ref="H72:H79" si="5">G72*$B$3</f>
        <v>0</v>
      </c>
    </row>
    <row r="73" spans="1:8" s="6" customFormat="1" x14ac:dyDescent="0.25">
      <c r="A73" s="6">
        <v>6</v>
      </c>
      <c r="B73" s="6" t="s">
        <v>95</v>
      </c>
      <c r="C73" s="6" t="s">
        <v>175</v>
      </c>
      <c r="D73" s="6">
        <v>40</v>
      </c>
      <c r="E73" s="6">
        <v>349.82</v>
      </c>
      <c r="F73" s="13">
        <f t="shared" si="4"/>
        <v>412.7876</v>
      </c>
      <c r="H73" s="13">
        <f t="shared" si="5"/>
        <v>0</v>
      </c>
    </row>
    <row r="74" spans="1:8" s="6" customFormat="1" x14ac:dyDescent="0.25">
      <c r="A74" s="6">
        <v>6</v>
      </c>
      <c r="B74" s="6" t="s">
        <v>95</v>
      </c>
      <c r="C74" s="6" t="s">
        <v>176</v>
      </c>
      <c r="D74" s="6" t="s">
        <v>37</v>
      </c>
      <c r="E74" s="6">
        <v>262.32</v>
      </c>
      <c r="F74" s="13">
        <f t="shared" si="4"/>
        <v>309.5376</v>
      </c>
      <c r="H74" s="13">
        <f t="shared" si="5"/>
        <v>0</v>
      </c>
    </row>
    <row r="75" spans="1:8" s="6" customFormat="1" x14ac:dyDescent="0.25">
      <c r="A75" s="6">
        <v>6</v>
      </c>
      <c r="B75" s="6" t="s">
        <v>95</v>
      </c>
      <c r="C75" s="6" t="s">
        <v>1</v>
      </c>
      <c r="D75" s="6" t="s">
        <v>38</v>
      </c>
      <c r="E75" s="6">
        <v>349.82</v>
      </c>
      <c r="F75" s="13">
        <f t="shared" si="4"/>
        <v>412.7876</v>
      </c>
      <c r="H75" s="13">
        <f t="shared" si="5"/>
        <v>0</v>
      </c>
    </row>
    <row r="76" spans="1:8" s="6" customFormat="1" x14ac:dyDescent="0.25">
      <c r="A76" s="6">
        <v>6</v>
      </c>
      <c r="B76" s="6" t="s">
        <v>95</v>
      </c>
      <c r="C76" s="6" t="s">
        <v>177</v>
      </c>
      <c r="D76" s="6" t="s">
        <v>37</v>
      </c>
      <c r="E76" s="6">
        <v>227.32</v>
      </c>
      <c r="F76" s="13">
        <f t="shared" si="4"/>
        <v>268.23759999999999</v>
      </c>
      <c r="H76" s="13">
        <f t="shared" si="5"/>
        <v>0</v>
      </c>
    </row>
    <row r="77" spans="1:8" s="6" customFormat="1" x14ac:dyDescent="0.25">
      <c r="A77" s="6">
        <v>6</v>
      </c>
      <c r="B77" s="6" t="s">
        <v>95</v>
      </c>
      <c r="C77" s="6" t="s">
        <v>179</v>
      </c>
      <c r="D77" s="6" t="s">
        <v>60</v>
      </c>
      <c r="E77" s="6">
        <v>139.12</v>
      </c>
      <c r="F77" s="13">
        <f t="shared" si="4"/>
        <v>164.16159999999999</v>
      </c>
      <c r="H77" s="13">
        <f t="shared" si="5"/>
        <v>0</v>
      </c>
    </row>
    <row r="78" spans="1:8" s="6" customFormat="1" x14ac:dyDescent="0.25">
      <c r="A78" s="6">
        <v>6</v>
      </c>
      <c r="B78" s="6" t="s">
        <v>95</v>
      </c>
      <c r="C78" s="6" t="s">
        <v>180</v>
      </c>
      <c r="D78" s="6" t="s">
        <v>60</v>
      </c>
      <c r="E78" s="6">
        <v>174.12</v>
      </c>
      <c r="F78" s="13">
        <f t="shared" si="4"/>
        <v>205.4616</v>
      </c>
      <c r="H78" s="13">
        <f t="shared" si="5"/>
        <v>0</v>
      </c>
    </row>
    <row r="79" spans="1:8" s="6" customFormat="1" x14ac:dyDescent="0.25">
      <c r="A79" s="6">
        <v>6</v>
      </c>
      <c r="B79" s="6" t="s">
        <v>95</v>
      </c>
      <c r="C79" s="6" t="s">
        <v>181</v>
      </c>
      <c r="D79" s="6" t="s">
        <v>60</v>
      </c>
      <c r="E79" s="6">
        <v>174.12</v>
      </c>
      <c r="F79" s="13">
        <f t="shared" si="4"/>
        <v>205.4616</v>
      </c>
      <c r="H79" s="13">
        <f t="shared" si="5"/>
        <v>0</v>
      </c>
    </row>
    <row r="80" spans="1:8" s="19" customFormat="1" x14ac:dyDescent="0.25">
      <c r="A80" s="19">
        <v>800</v>
      </c>
      <c r="F80" s="20"/>
      <c r="G80" s="19">
        <f>SUM(G72:G79)</f>
        <v>0</v>
      </c>
      <c r="H80" s="20">
        <f>SUM(H72:H79)</f>
        <v>0</v>
      </c>
    </row>
    <row r="81" spans="1:8" s="6" customFormat="1" x14ac:dyDescent="0.25">
      <c r="A81" s="6">
        <v>7</v>
      </c>
      <c r="B81" s="6" t="s">
        <v>293</v>
      </c>
      <c r="C81" s="6" t="s">
        <v>292</v>
      </c>
      <c r="D81" s="6">
        <v>40</v>
      </c>
      <c r="E81" s="6">
        <v>1399.82</v>
      </c>
      <c r="F81" s="13">
        <f>E81*1.18</f>
        <v>1651.7875999999999</v>
      </c>
      <c r="H81" s="13">
        <f>G81*$B$3</f>
        <v>0</v>
      </c>
    </row>
    <row r="82" spans="1:8" s="6" customFormat="1" x14ac:dyDescent="0.25">
      <c r="A82" s="6">
        <v>7</v>
      </c>
      <c r="B82" t="s">
        <v>293</v>
      </c>
      <c r="C82" t="s">
        <v>328</v>
      </c>
      <c r="D82">
        <v>38</v>
      </c>
      <c r="E82">
        <v>1049.82</v>
      </c>
      <c r="F82" s="13">
        <f>E82*1.18</f>
        <v>1238.7875999999999</v>
      </c>
      <c r="H82" s="13">
        <f>G82*$B$3</f>
        <v>0</v>
      </c>
    </row>
    <row r="83" spans="1:8" s="19" customFormat="1" x14ac:dyDescent="0.25">
      <c r="A83" s="19">
        <v>200</v>
      </c>
      <c r="F83" s="20"/>
      <c r="G83" s="19">
        <f>SUM(G81:G82)</f>
        <v>0</v>
      </c>
      <c r="H83" s="20">
        <f>SUM(H81:H82)</f>
        <v>0</v>
      </c>
    </row>
    <row r="84" spans="1:8" s="6" customFormat="1" x14ac:dyDescent="0.25">
      <c r="A84" s="6">
        <v>8</v>
      </c>
      <c r="B84" s="6" t="s">
        <v>58</v>
      </c>
      <c r="C84" s="2" t="s">
        <v>56</v>
      </c>
      <c r="D84" s="6" t="s">
        <v>57</v>
      </c>
      <c r="E84" s="6">
        <v>261.62</v>
      </c>
      <c r="F84" s="13">
        <f t="shared" ref="F84:F91" si="6">E84*1.18</f>
        <v>308.71159999999998</v>
      </c>
      <c r="G84" s="6">
        <v>0.13600000000000001</v>
      </c>
      <c r="H84" s="13">
        <f t="shared" ref="H84:H91" si="7">G84*$B$3</f>
        <v>52.791894536871808</v>
      </c>
    </row>
    <row r="85" spans="1:8" s="6" customFormat="1" x14ac:dyDescent="0.25">
      <c r="A85" s="6">
        <v>8</v>
      </c>
      <c r="B85" s="6" t="s">
        <v>58</v>
      </c>
      <c r="C85" s="2" t="s">
        <v>67</v>
      </c>
      <c r="D85" s="6" t="s">
        <v>57</v>
      </c>
      <c r="E85" s="6">
        <v>172.37</v>
      </c>
      <c r="F85" s="13">
        <f t="shared" si="6"/>
        <v>203.39660000000001</v>
      </c>
      <c r="G85" s="6">
        <v>6.8000000000000005E-2</v>
      </c>
      <c r="H85" s="13">
        <f t="shared" si="7"/>
        <v>26.395947268435904</v>
      </c>
    </row>
    <row r="86" spans="1:8" s="6" customFormat="1" x14ac:dyDescent="0.25">
      <c r="A86" s="6">
        <v>8</v>
      </c>
      <c r="B86" s="6" t="s">
        <v>58</v>
      </c>
      <c r="C86" s="2" t="s">
        <v>68</v>
      </c>
      <c r="D86" s="6" t="s">
        <v>57</v>
      </c>
      <c r="E86" s="6">
        <v>361.37</v>
      </c>
      <c r="F86" s="13">
        <f t="shared" si="6"/>
        <v>426.41659999999996</v>
      </c>
      <c r="G86" s="6">
        <v>0.24299999999999999</v>
      </c>
      <c r="H86" s="13">
        <f t="shared" si="7"/>
        <v>94.326693915145938</v>
      </c>
    </row>
    <row r="87" spans="1:8" s="6" customFormat="1" x14ac:dyDescent="0.25">
      <c r="A87" s="6">
        <v>8</v>
      </c>
      <c r="B87" s="6" t="s">
        <v>58</v>
      </c>
      <c r="C87" s="6" t="s">
        <v>202</v>
      </c>
      <c r="D87" s="6" t="s">
        <v>105</v>
      </c>
      <c r="E87" s="6">
        <v>296.62</v>
      </c>
      <c r="F87" s="13">
        <f t="shared" si="6"/>
        <v>350.01159999999999</v>
      </c>
      <c r="H87" s="13">
        <f t="shared" si="7"/>
        <v>0</v>
      </c>
    </row>
    <row r="88" spans="1:8" s="6" customFormat="1" x14ac:dyDescent="0.25">
      <c r="A88" s="6">
        <v>8</v>
      </c>
      <c r="B88" s="6" t="s">
        <v>58</v>
      </c>
      <c r="C88" s="6" t="s">
        <v>203</v>
      </c>
      <c r="D88" s="6" t="s">
        <v>57</v>
      </c>
      <c r="E88" s="6">
        <v>191.62</v>
      </c>
      <c r="F88" s="13">
        <f t="shared" si="6"/>
        <v>226.11159999999998</v>
      </c>
      <c r="H88" s="13">
        <f t="shared" si="7"/>
        <v>0</v>
      </c>
    </row>
    <row r="89" spans="1:8" s="6" customFormat="1" x14ac:dyDescent="0.25">
      <c r="A89" s="6">
        <v>8</v>
      </c>
      <c r="B89" s="6" t="s">
        <v>58</v>
      </c>
      <c r="C89" s="6" t="s">
        <v>215</v>
      </c>
      <c r="D89" s="6">
        <v>44</v>
      </c>
      <c r="E89" s="6">
        <v>1224.82</v>
      </c>
      <c r="F89" s="13">
        <f t="shared" si="6"/>
        <v>1445.2875999999999</v>
      </c>
      <c r="H89" s="13">
        <f t="shared" si="7"/>
        <v>0</v>
      </c>
    </row>
    <row r="90" spans="1:8" s="6" customFormat="1" x14ac:dyDescent="0.25">
      <c r="A90" s="6">
        <v>8</v>
      </c>
      <c r="B90" s="6" t="s">
        <v>58</v>
      </c>
      <c r="C90" s="6" t="s">
        <v>244</v>
      </c>
      <c r="D90" s="6" t="s">
        <v>57</v>
      </c>
      <c r="E90" s="6">
        <v>349.12</v>
      </c>
      <c r="F90" s="13">
        <f t="shared" si="6"/>
        <v>411.96159999999998</v>
      </c>
      <c r="H90" s="13">
        <f t="shared" si="7"/>
        <v>0</v>
      </c>
    </row>
    <row r="91" spans="1:8" s="6" customFormat="1" x14ac:dyDescent="0.25">
      <c r="A91" s="6">
        <v>8</v>
      </c>
      <c r="B91" t="s">
        <v>58</v>
      </c>
      <c r="C91" t="s">
        <v>239</v>
      </c>
      <c r="D91" t="s">
        <v>55</v>
      </c>
      <c r="E91">
        <v>261.62</v>
      </c>
      <c r="F91" s="13">
        <f t="shared" si="6"/>
        <v>308.71159999999998</v>
      </c>
      <c r="H91" s="13">
        <f t="shared" si="7"/>
        <v>0</v>
      </c>
    </row>
    <row r="92" spans="1:8" s="19" customFormat="1" x14ac:dyDescent="0.25">
      <c r="A92" s="19">
        <v>500</v>
      </c>
      <c r="F92" s="20"/>
      <c r="G92" s="19">
        <f>SUM(G84:G91)</f>
        <v>0.44700000000000001</v>
      </c>
      <c r="H92" s="20">
        <f>SUM(H84:H91)</f>
        <v>173.51453572045364</v>
      </c>
    </row>
    <row r="93" spans="1:8" s="6" customFormat="1" x14ac:dyDescent="0.25">
      <c r="A93" s="6">
        <v>9</v>
      </c>
      <c r="B93" s="6" t="s">
        <v>169</v>
      </c>
      <c r="C93" s="6" t="s">
        <v>167</v>
      </c>
      <c r="D93" s="6" t="s">
        <v>168</v>
      </c>
      <c r="E93" s="6">
        <v>157.32</v>
      </c>
      <c r="F93" s="13">
        <f>E93*1.18</f>
        <v>185.63759999999999</v>
      </c>
      <c r="H93" s="13">
        <f>G93*$B$3</f>
        <v>0</v>
      </c>
    </row>
    <row r="94" spans="1:8" s="19" customFormat="1" x14ac:dyDescent="0.25">
      <c r="A94" s="19">
        <v>100</v>
      </c>
      <c r="F94" s="20"/>
      <c r="G94" s="19">
        <f>SUM(G93)</f>
        <v>0</v>
      </c>
      <c r="H94" s="20">
        <f>SUM(H93)</f>
        <v>0</v>
      </c>
    </row>
    <row r="95" spans="1:8" s="6" customFormat="1" x14ac:dyDescent="0.25">
      <c r="A95" s="6">
        <v>10</v>
      </c>
      <c r="B95" s="6" t="s">
        <v>15</v>
      </c>
      <c r="C95" s="6" t="s">
        <v>129</v>
      </c>
      <c r="D95" s="6" t="s">
        <v>39</v>
      </c>
      <c r="E95" s="6">
        <v>261.62</v>
      </c>
      <c r="F95" s="13">
        <f>E95*1.18</f>
        <v>308.71159999999998</v>
      </c>
      <c r="H95" s="13">
        <f>G95*$B$3</f>
        <v>0</v>
      </c>
    </row>
    <row r="96" spans="1:8" s="6" customFormat="1" x14ac:dyDescent="0.25">
      <c r="A96" s="6">
        <v>10</v>
      </c>
      <c r="B96" s="6" t="s">
        <v>15</v>
      </c>
      <c r="C96" s="6" t="s">
        <v>265</v>
      </c>
      <c r="D96" s="6" t="s">
        <v>266</v>
      </c>
      <c r="E96" s="6">
        <v>174.12</v>
      </c>
      <c r="F96" s="13">
        <f>E96*1.18</f>
        <v>205.4616</v>
      </c>
      <c r="H96" s="13">
        <f>G96*$B$3</f>
        <v>0</v>
      </c>
    </row>
    <row r="97" spans="1:8" s="19" customFormat="1" x14ac:dyDescent="0.25">
      <c r="A97" s="19">
        <v>200</v>
      </c>
      <c r="F97" s="20"/>
      <c r="G97" s="19">
        <f>SUM(G95:G96)</f>
        <v>0</v>
      </c>
      <c r="H97" s="20">
        <f>SUM(H95:H96)</f>
        <v>0</v>
      </c>
    </row>
    <row r="98" spans="1:8" s="6" customFormat="1" x14ac:dyDescent="0.25">
      <c r="A98" s="6">
        <v>11</v>
      </c>
      <c r="B98" s="6" t="s">
        <v>2</v>
      </c>
      <c r="C98" s="2" t="s">
        <v>130</v>
      </c>
      <c r="D98" s="6" t="s">
        <v>39</v>
      </c>
      <c r="E98" s="6">
        <v>261.62</v>
      </c>
      <c r="F98" s="13">
        <f t="shared" ref="F98:F104" si="8">E98*1.18</f>
        <v>308.71159999999998</v>
      </c>
      <c r="G98" s="6">
        <v>0.124</v>
      </c>
      <c r="H98" s="13">
        <f t="shared" ref="H98:H104" si="9">G98*$B$3</f>
        <v>48.133786195383117</v>
      </c>
    </row>
    <row r="99" spans="1:8" s="6" customFormat="1" x14ac:dyDescent="0.25">
      <c r="A99" s="6">
        <v>11</v>
      </c>
      <c r="B99" s="6" t="s">
        <v>2</v>
      </c>
      <c r="C99" s="2" t="s">
        <v>131</v>
      </c>
      <c r="D99" s="6" t="s">
        <v>105</v>
      </c>
      <c r="E99" s="6">
        <v>226.62</v>
      </c>
      <c r="F99" s="13">
        <f t="shared" si="8"/>
        <v>267.41159999999996</v>
      </c>
      <c r="G99" s="6">
        <v>7.2999999999999995E-2</v>
      </c>
      <c r="H99" s="13">
        <f t="shared" si="9"/>
        <v>28.336825744056185</v>
      </c>
    </row>
    <row r="100" spans="1:8" s="6" customFormat="1" x14ac:dyDescent="0.25">
      <c r="A100" s="6">
        <v>11</v>
      </c>
      <c r="B100" s="6" t="s">
        <v>2</v>
      </c>
      <c r="C100" s="2" t="s">
        <v>132</v>
      </c>
      <c r="D100" s="6" t="s">
        <v>38</v>
      </c>
      <c r="E100" s="6">
        <v>174.12</v>
      </c>
      <c r="F100" s="13">
        <f t="shared" si="8"/>
        <v>205.4616</v>
      </c>
      <c r="G100" s="6">
        <v>0.14499999999999999</v>
      </c>
      <c r="H100" s="13">
        <f t="shared" si="9"/>
        <v>56.285475792988315</v>
      </c>
    </row>
    <row r="101" spans="1:8" s="6" customFormat="1" x14ac:dyDescent="0.25">
      <c r="A101" s="6">
        <v>11</v>
      </c>
      <c r="B101" s="6" t="s">
        <v>2</v>
      </c>
      <c r="C101" s="2" t="s">
        <v>133</v>
      </c>
      <c r="D101" s="6" t="s">
        <v>105</v>
      </c>
      <c r="E101" s="6">
        <v>226.62</v>
      </c>
      <c r="F101" s="13">
        <f t="shared" si="8"/>
        <v>267.41159999999996</v>
      </c>
      <c r="G101" s="6">
        <v>7.3999999999999996E-2</v>
      </c>
      <c r="H101" s="13">
        <f t="shared" si="9"/>
        <v>28.725001439180243</v>
      </c>
    </row>
    <row r="102" spans="1:8" s="6" customFormat="1" x14ac:dyDescent="0.25">
      <c r="A102" s="6">
        <v>11</v>
      </c>
      <c r="B102" s="6" t="s">
        <v>2</v>
      </c>
      <c r="C102" s="2" t="s">
        <v>134</v>
      </c>
      <c r="D102" s="6" t="s">
        <v>38</v>
      </c>
      <c r="E102" s="6">
        <v>174.12</v>
      </c>
      <c r="F102" s="13">
        <f t="shared" si="8"/>
        <v>205.4616</v>
      </c>
      <c r="G102" s="6">
        <v>0.16200000000000001</v>
      </c>
      <c r="H102" s="13">
        <f t="shared" si="9"/>
        <v>62.884462610097295</v>
      </c>
    </row>
    <row r="103" spans="1:8" s="6" customFormat="1" x14ac:dyDescent="0.25">
      <c r="A103" s="6">
        <v>11</v>
      </c>
      <c r="B103" s="6" t="s">
        <v>2</v>
      </c>
      <c r="C103" s="2" t="s">
        <v>137</v>
      </c>
      <c r="D103" s="6" t="s">
        <v>105</v>
      </c>
      <c r="E103" s="6">
        <v>139.12</v>
      </c>
      <c r="F103" s="13">
        <f t="shared" si="8"/>
        <v>164.16159999999999</v>
      </c>
      <c r="G103" s="6">
        <v>5.7000000000000002E-2</v>
      </c>
      <c r="H103" s="13">
        <f t="shared" si="9"/>
        <v>22.126014622071271</v>
      </c>
    </row>
    <row r="104" spans="1:8" s="6" customFormat="1" x14ac:dyDescent="0.25">
      <c r="A104" s="6">
        <v>11</v>
      </c>
      <c r="B104" s="6" t="s">
        <v>2</v>
      </c>
      <c r="C104" s="6" t="s">
        <v>297</v>
      </c>
      <c r="D104" s="6" t="s">
        <v>105</v>
      </c>
      <c r="E104" s="6">
        <v>261.62</v>
      </c>
      <c r="F104" s="13">
        <f t="shared" si="8"/>
        <v>308.71159999999998</v>
      </c>
      <c r="H104" s="13">
        <f t="shared" si="9"/>
        <v>0</v>
      </c>
    </row>
    <row r="105" spans="1:8" s="19" customFormat="1" x14ac:dyDescent="0.25">
      <c r="A105" s="19">
        <v>100</v>
      </c>
      <c r="F105" s="20"/>
      <c r="G105" s="19">
        <f>SUM(G98:G104)</f>
        <v>0.63500000000000001</v>
      </c>
      <c r="H105" s="20">
        <f>SUM(H98:H104)</f>
        <v>246.4915664037764</v>
      </c>
    </row>
    <row r="106" spans="1:8" s="6" customFormat="1" x14ac:dyDescent="0.25">
      <c r="A106" s="6">
        <v>12</v>
      </c>
      <c r="B106" s="6" t="s">
        <v>154</v>
      </c>
      <c r="C106" s="6" t="s">
        <v>153</v>
      </c>
      <c r="D106" s="6" t="s">
        <v>44</v>
      </c>
      <c r="E106" s="6">
        <v>349.12</v>
      </c>
      <c r="F106" s="13">
        <f>E106*1.18</f>
        <v>411.96159999999998</v>
      </c>
      <c r="H106" s="13">
        <f>G106*$B$3</f>
        <v>0</v>
      </c>
    </row>
    <row r="107" spans="1:8" s="19" customFormat="1" x14ac:dyDescent="0.25">
      <c r="A107" s="19">
        <v>100</v>
      </c>
      <c r="F107" s="20"/>
      <c r="G107" s="19">
        <f>SUM(G106)</f>
        <v>0</v>
      </c>
      <c r="H107" s="20">
        <f>SUM(H106)</f>
        <v>0</v>
      </c>
    </row>
    <row r="108" spans="1:8" s="6" customFormat="1" x14ac:dyDescent="0.25">
      <c r="A108" s="6">
        <v>13</v>
      </c>
      <c r="B108" s="6" t="s">
        <v>71</v>
      </c>
      <c r="C108" s="27" t="s">
        <v>70</v>
      </c>
      <c r="D108" s="6" t="s">
        <v>42</v>
      </c>
      <c r="E108" s="6">
        <v>523.25</v>
      </c>
      <c r="F108" s="13">
        <f>E108*1.18</f>
        <v>617.43499999999995</v>
      </c>
      <c r="G108" s="26">
        <v>5.8999999999999997E-2</v>
      </c>
      <c r="H108" s="13">
        <f>G108*$B$3</f>
        <v>22.902366012319384</v>
      </c>
    </row>
    <row r="109" spans="1:8" s="19" customFormat="1" x14ac:dyDescent="0.25">
      <c r="F109" s="20"/>
      <c r="G109" s="19">
        <f>SUM(G108)</f>
        <v>5.8999999999999997E-2</v>
      </c>
      <c r="H109" s="20">
        <f>SUM(H108)</f>
        <v>22.902366012319384</v>
      </c>
    </row>
    <row r="110" spans="1:8" s="6" customFormat="1" x14ac:dyDescent="0.25">
      <c r="A110" s="6">
        <v>14</v>
      </c>
      <c r="B110" s="6" t="s">
        <v>315</v>
      </c>
      <c r="C110" s="23" t="s">
        <v>314</v>
      </c>
      <c r="D110" s="6">
        <v>40</v>
      </c>
      <c r="E110" s="6">
        <v>1749.82</v>
      </c>
      <c r="F110" s="13">
        <f>E110*1.18</f>
        <v>2064.7875999999997</v>
      </c>
      <c r="H110" s="13">
        <f>G110*$B$3</f>
        <v>0</v>
      </c>
    </row>
    <row r="111" spans="1:8" s="19" customFormat="1" x14ac:dyDescent="0.25">
      <c r="A111" s="19">
        <v>100</v>
      </c>
      <c r="F111" s="20"/>
      <c r="G111" s="19">
        <f>SUM(G110)</f>
        <v>0</v>
      </c>
      <c r="H111" s="20">
        <f>SUM(H110)</f>
        <v>0</v>
      </c>
    </row>
    <row r="112" spans="1:8" s="6" customFormat="1" x14ac:dyDescent="0.25">
      <c r="A112" s="6">
        <v>15</v>
      </c>
      <c r="B112" t="s">
        <v>337</v>
      </c>
      <c r="C112" t="s">
        <v>336</v>
      </c>
      <c r="D112" t="s">
        <v>36</v>
      </c>
      <c r="E112">
        <v>226.62</v>
      </c>
      <c r="F112" s="13">
        <f t="shared" ref="F112:F120" si="10">E112*1.18</f>
        <v>267.41159999999996</v>
      </c>
      <c r="H112" s="13">
        <f t="shared" ref="H112:H120" si="11">G112*$B$3</f>
        <v>0</v>
      </c>
    </row>
    <row r="113" spans="1:8" s="6" customFormat="1" x14ac:dyDescent="0.25">
      <c r="A113" s="6">
        <v>15</v>
      </c>
      <c r="B113" t="s">
        <v>337</v>
      </c>
      <c r="C113" t="s">
        <v>338</v>
      </c>
      <c r="D113" t="s">
        <v>35</v>
      </c>
      <c r="E113">
        <v>174.12</v>
      </c>
      <c r="F113" s="13">
        <f t="shared" si="10"/>
        <v>205.4616</v>
      </c>
      <c r="H113" s="13">
        <f t="shared" si="11"/>
        <v>0</v>
      </c>
    </row>
    <row r="114" spans="1:8" s="6" customFormat="1" x14ac:dyDescent="0.25">
      <c r="A114" s="6">
        <v>15</v>
      </c>
      <c r="B114" t="s">
        <v>337</v>
      </c>
      <c r="C114" t="s">
        <v>339</v>
      </c>
      <c r="D114" t="s">
        <v>36</v>
      </c>
      <c r="E114">
        <v>261.62</v>
      </c>
      <c r="F114" s="13">
        <f t="shared" si="10"/>
        <v>308.71159999999998</v>
      </c>
      <c r="H114" s="13">
        <f t="shared" si="11"/>
        <v>0</v>
      </c>
    </row>
    <row r="115" spans="1:8" s="6" customFormat="1" x14ac:dyDescent="0.25">
      <c r="A115" s="6">
        <v>15</v>
      </c>
      <c r="B115" t="s">
        <v>337</v>
      </c>
      <c r="C115" t="s">
        <v>340</v>
      </c>
      <c r="D115" t="s">
        <v>36</v>
      </c>
      <c r="E115">
        <v>156.62</v>
      </c>
      <c r="F115" s="13">
        <f t="shared" si="10"/>
        <v>184.8116</v>
      </c>
      <c r="H115" s="13">
        <f t="shared" si="11"/>
        <v>0</v>
      </c>
    </row>
    <row r="116" spans="1:8" s="6" customFormat="1" x14ac:dyDescent="0.25">
      <c r="A116" s="6">
        <v>15</v>
      </c>
      <c r="B116" t="s">
        <v>337</v>
      </c>
      <c r="C116" t="s">
        <v>341</v>
      </c>
      <c r="D116" t="s">
        <v>36</v>
      </c>
      <c r="E116">
        <v>191.62</v>
      </c>
      <c r="F116" s="13">
        <f t="shared" si="10"/>
        <v>226.11159999999998</v>
      </c>
      <c r="H116" s="13">
        <f t="shared" si="11"/>
        <v>0</v>
      </c>
    </row>
    <row r="117" spans="1:8" s="6" customFormat="1" x14ac:dyDescent="0.25">
      <c r="A117" s="6">
        <v>15</v>
      </c>
      <c r="B117" t="s">
        <v>337</v>
      </c>
      <c r="C117" t="s">
        <v>342</v>
      </c>
      <c r="D117" t="s">
        <v>36</v>
      </c>
      <c r="E117">
        <v>226.62</v>
      </c>
      <c r="F117" s="13">
        <f t="shared" si="10"/>
        <v>267.41159999999996</v>
      </c>
      <c r="H117" s="13">
        <f t="shared" si="11"/>
        <v>0</v>
      </c>
    </row>
    <row r="118" spans="1:8" s="6" customFormat="1" x14ac:dyDescent="0.25">
      <c r="A118" s="6">
        <v>15</v>
      </c>
      <c r="B118" t="s">
        <v>337</v>
      </c>
      <c r="C118" s="6" t="s">
        <v>343</v>
      </c>
      <c r="D118" t="s">
        <v>36</v>
      </c>
      <c r="E118">
        <v>174.12</v>
      </c>
      <c r="F118" s="13">
        <f t="shared" si="10"/>
        <v>205.4616</v>
      </c>
      <c r="H118" s="13">
        <f t="shared" si="11"/>
        <v>0</v>
      </c>
    </row>
    <row r="119" spans="1:8" s="6" customFormat="1" x14ac:dyDescent="0.25">
      <c r="A119" s="6">
        <v>15</v>
      </c>
      <c r="B119" t="s">
        <v>337</v>
      </c>
      <c r="C119" t="s">
        <v>344</v>
      </c>
      <c r="D119" t="s">
        <v>36</v>
      </c>
      <c r="E119">
        <v>226.62</v>
      </c>
      <c r="F119" s="13">
        <f t="shared" si="10"/>
        <v>267.41159999999996</v>
      </c>
      <c r="H119" s="13">
        <f t="shared" si="11"/>
        <v>0</v>
      </c>
    </row>
    <row r="120" spans="1:8" s="6" customFormat="1" x14ac:dyDescent="0.25">
      <c r="A120" s="6">
        <v>15</v>
      </c>
      <c r="B120" t="s">
        <v>337</v>
      </c>
      <c r="C120" t="s">
        <v>346</v>
      </c>
      <c r="D120" t="s">
        <v>36</v>
      </c>
      <c r="E120">
        <v>174.12</v>
      </c>
      <c r="F120" s="13">
        <f t="shared" si="10"/>
        <v>205.4616</v>
      </c>
      <c r="H120" s="13">
        <f t="shared" si="11"/>
        <v>0</v>
      </c>
    </row>
    <row r="121" spans="1:8" s="19" customFormat="1" x14ac:dyDescent="0.25">
      <c r="A121" s="19">
        <v>900</v>
      </c>
      <c r="F121" s="20"/>
      <c r="G121" s="19">
        <f>SUM(G112:G120)</f>
        <v>0</v>
      </c>
      <c r="H121" s="20">
        <f>SUM(H112:H120)</f>
        <v>0</v>
      </c>
    </row>
    <row r="122" spans="1:8" s="6" customFormat="1" x14ac:dyDescent="0.25">
      <c r="A122" s="6">
        <v>16</v>
      </c>
      <c r="B122" s="6" t="s">
        <v>226</v>
      </c>
      <c r="C122" s="6" t="s">
        <v>225</v>
      </c>
      <c r="D122" s="6" t="s">
        <v>55</v>
      </c>
      <c r="E122" s="6">
        <v>174.12</v>
      </c>
      <c r="F122" s="13">
        <f t="shared" ref="F122:F128" si="12">E122*1.18</f>
        <v>205.4616</v>
      </c>
      <c r="H122" s="13">
        <f t="shared" ref="H122:H128" si="13">G122*$B$3</f>
        <v>0</v>
      </c>
    </row>
    <row r="123" spans="1:8" s="6" customFormat="1" x14ac:dyDescent="0.25">
      <c r="A123" s="6">
        <v>16</v>
      </c>
      <c r="B123" s="6" t="s">
        <v>226</v>
      </c>
      <c r="C123" s="6" t="s">
        <v>227</v>
      </c>
      <c r="D123" s="6" t="s">
        <v>228</v>
      </c>
      <c r="E123" s="6">
        <v>139.12</v>
      </c>
      <c r="F123" s="13">
        <f t="shared" si="12"/>
        <v>164.16159999999999</v>
      </c>
      <c r="H123" s="13">
        <f t="shared" si="13"/>
        <v>0</v>
      </c>
    </row>
    <row r="124" spans="1:8" s="6" customFormat="1" x14ac:dyDescent="0.25">
      <c r="A124" s="6">
        <v>16</v>
      </c>
      <c r="B124" s="6" t="s">
        <v>226</v>
      </c>
      <c r="C124" s="6" t="s">
        <v>229</v>
      </c>
      <c r="D124" s="6" t="s">
        <v>39</v>
      </c>
      <c r="E124" s="6">
        <v>261.62</v>
      </c>
      <c r="F124" s="13">
        <f t="shared" si="12"/>
        <v>308.71159999999998</v>
      </c>
      <c r="H124" s="13">
        <f t="shared" si="13"/>
        <v>0</v>
      </c>
    </row>
    <row r="125" spans="1:8" s="6" customFormat="1" x14ac:dyDescent="0.25">
      <c r="A125" s="6">
        <v>16</v>
      </c>
      <c r="B125" s="6" t="s">
        <v>226</v>
      </c>
      <c r="C125" s="6" t="s">
        <v>242</v>
      </c>
      <c r="D125" s="6">
        <v>30</v>
      </c>
      <c r="E125" s="6">
        <v>314.12</v>
      </c>
      <c r="F125" s="13">
        <f t="shared" si="12"/>
        <v>370.66159999999996</v>
      </c>
      <c r="H125" s="13">
        <f t="shared" si="13"/>
        <v>0</v>
      </c>
    </row>
    <row r="126" spans="1:8" s="6" customFormat="1" x14ac:dyDescent="0.25">
      <c r="A126" s="6">
        <v>16</v>
      </c>
      <c r="B126" s="17" t="s">
        <v>226</v>
      </c>
      <c r="C126" s="17" t="s">
        <v>243</v>
      </c>
      <c r="D126" s="17">
        <v>30</v>
      </c>
      <c r="E126" s="17">
        <v>349.12</v>
      </c>
      <c r="F126" s="13">
        <f t="shared" si="12"/>
        <v>411.96159999999998</v>
      </c>
      <c r="H126" s="13">
        <f t="shared" si="13"/>
        <v>0</v>
      </c>
    </row>
    <row r="127" spans="1:8" s="6" customFormat="1" x14ac:dyDescent="0.25">
      <c r="A127" s="6">
        <v>16</v>
      </c>
      <c r="B127" s="6" t="s">
        <v>226</v>
      </c>
      <c r="C127" s="6" t="s">
        <v>245</v>
      </c>
      <c r="D127" s="6" t="s">
        <v>57</v>
      </c>
      <c r="E127" s="6">
        <v>261.62</v>
      </c>
      <c r="F127" s="13">
        <f t="shared" si="12"/>
        <v>308.71159999999998</v>
      </c>
      <c r="H127" s="13">
        <f t="shared" si="13"/>
        <v>0</v>
      </c>
    </row>
    <row r="128" spans="1:8" s="6" customFormat="1" x14ac:dyDescent="0.25">
      <c r="A128" s="6">
        <v>16</v>
      </c>
      <c r="B128" s="6" t="s">
        <v>226</v>
      </c>
      <c r="C128" s="6" t="s">
        <v>246</v>
      </c>
      <c r="D128" s="6" t="s">
        <v>42</v>
      </c>
      <c r="E128" s="6">
        <v>139.12</v>
      </c>
      <c r="F128" s="13">
        <f t="shared" si="12"/>
        <v>164.16159999999999</v>
      </c>
      <c r="H128" s="13">
        <f t="shared" si="13"/>
        <v>0</v>
      </c>
    </row>
    <row r="129" spans="1:10" s="19" customFormat="1" x14ac:dyDescent="0.25">
      <c r="A129" s="19">
        <v>500</v>
      </c>
      <c r="F129" s="20"/>
      <c r="G129" s="19">
        <f>SUM(G122:G128)</f>
        <v>0</v>
      </c>
      <c r="H129" s="20">
        <f>SUM(H122:H128)</f>
        <v>0</v>
      </c>
    </row>
    <row r="130" spans="1:10" s="6" customFormat="1" x14ac:dyDescent="0.25">
      <c r="A130" s="6">
        <v>17</v>
      </c>
      <c r="B130" s="6" t="s">
        <v>278</v>
      </c>
      <c r="C130" s="6" t="s">
        <v>277</v>
      </c>
      <c r="D130" s="6" t="s">
        <v>105</v>
      </c>
      <c r="E130" s="6">
        <v>471.62</v>
      </c>
      <c r="F130" s="13">
        <f>E130*1.18</f>
        <v>556.51159999999993</v>
      </c>
      <c r="H130" s="13">
        <f>G130*$B$3</f>
        <v>0</v>
      </c>
    </row>
    <row r="131" spans="1:10" s="6" customFormat="1" x14ac:dyDescent="0.25">
      <c r="A131" s="6">
        <v>17</v>
      </c>
      <c r="B131" s="6" t="s">
        <v>278</v>
      </c>
      <c r="C131" s="6" t="s">
        <v>279</v>
      </c>
      <c r="D131" s="6" t="s">
        <v>105</v>
      </c>
      <c r="E131" s="6">
        <v>524.12</v>
      </c>
      <c r="F131" s="13">
        <f>E131*1.18</f>
        <v>618.46159999999998</v>
      </c>
      <c r="H131" s="13">
        <f>G131*$B$3</f>
        <v>0</v>
      </c>
    </row>
    <row r="132" spans="1:10" s="19" customFormat="1" x14ac:dyDescent="0.25">
      <c r="A132" s="19">
        <v>200</v>
      </c>
      <c r="F132" s="20"/>
      <c r="G132" s="19">
        <f>SUM(G130:G131)</f>
        <v>0</v>
      </c>
      <c r="H132" s="20">
        <f>SUM(H130:H131)</f>
        <v>0</v>
      </c>
    </row>
    <row r="133" spans="1:10" s="6" customFormat="1" x14ac:dyDescent="0.25">
      <c r="A133" s="6">
        <v>18</v>
      </c>
      <c r="B133" s="6" t="s">
        <v>91</v>
      </c>
      <c r="C133" s="6" t="s">
        <v>90</v>
      </c>
      <c r="D133" s="6" t="s">
        <v>35</v>
      </c>
      <c r="E133" s="6">
        <v>261.62</v>
      </c>
      <c r="F133" s="13">
        <f>E133*1.18</f>
        <v>308.71159999999998</v>
      </c>
      <c r="H133" s="13">
        <f>G133*$B$3</f>
        <v>0</v>
      </c>
    </row>
    <row r="134" spans="1:10" s="6" customFormat="1" x14ac:dyDescent="0.25">
      <c r="A134" s="6">
        <v>18</v>
      </c>
      <c r="B134" s="6" t="s">
        <v>91</v>
      </c>
      <c r="C134" s="6" t="s">
        <v>200</v>
      </c>
      <c r="D134" s="6" t="s">
        <v>57</v>
      </c>
      <c r="E134" s="6">
        <v>139.12</v>
      </c>
      <c r="F134" s="13">
        <f>E134*1.18</f>
        <v>164.16159999999999</v>
      </c>
      <c r="H134" s="13">
        <f>G134*$B$3</f>
        <v>0</v>
      </c>
    </row>
    <row r="135" spans="1:10" s="19" customFormat="1" x14ac:dyDescent="0.25">
      <c r="A135" s="19">
        <v>200</v>
      </c>
      <c r="F135" s="20"/>
      <c r="G135" s="19">
        <f>SUM(G133:G134)</f>
        <v>0</v>
      </c>
      <c r="H135" s="20">
        <f>SUM(H133:H134)</f>
        <v>0</v>
      </c>
    </row>
    <row r="136" spans="1:10" s="6" customFormat="1" x14ac:dyDescent="0.25">
      <c r="A136" s="6">
        <v>19</v>
      </c>
      <c r="B136" s="6" t="s">
        <v>34</v>
      </c>
      <c r="C136" s="2" t="s">
        <v>76</v>
      </c>
      <c r="D136" s="6" t="s">
        <v>43</v>
      </c>
      <c r="E136" s="6">
        <v>191.62</v>
      </c>
      <c r="F136" s="13">
        <f t="shared" ref="F136:F144" si="14">E136*1.18</f>
        <v>226.11159999999998</v>
      </c>
      <c r="G136" s="6">
        <v>0.106</v>
      </c>
      <c r="H136" s="13">
        <f t="shared" ref="H136:H144" si="15">G136*$B$3</f>
        <v>41.146623683150082</v>
      </c>
    </row>
    <row r="137" spans="1:10" s="6" customFormat="1" x14ac:dyDescent="0.25">
      <c r="A137" s="6">
        <v>19</v>
      </c>
      <c r="B137" s="6" t="s">
        <v>34</v>
      </c>
      <c r="C137" s="2" t="s">
        <v>77</v>
      </c>
      <c r="D137" s="6" t="s">
        <v>78</v>
      </c>
      <c r="E137" s="6">
        <v>191.62</v>
      </c>
      <c r="F137" s="13">
        <f t="shared" si="14"/>
        <v>226.11159999999998</v>
      </c>
      <c r="G137" s="6">
        <v>0.105</v>
      </c>
      <c r="H137" s="13">
        <f t="shared" si="15"/>
        <v>40.75844798802602</v>
      </c>
    </row>
    <row r="138" spans="1:10" s="6" customFormat="1" x14ac:dyDescent="0.25">
      <c r="A138" s="6">
        <v>19</v>
      </c>
      <c r="B138" s="6" t="s">
        <v>34</v>
      </c>
      <c r="C138" s="2" t="s">
        <v>109</v>
      </c>
      <c r="D138" s="6" t="s">
        <v>37</v>
      </c>
      <c r="E138" s="6">
        <v>174.12</v>
      </c>
      <c r="F138" s="13">
        <f t="shared" si="14"/>
        <v>205.4616</v>
      </c>
      <c r="G138" s="6">
        <v>0.152</v>
      </c>
      <c r="H138" s="13">
        <f t="shared" si="15"/>
        <v>59.002705658856719</v>
      </c>
    </row>
    <row r="139" spans="1:10" s="6" customFormat="1" x14ac:dyDescent="0.25">
      <c r="A139" s="6">
        <v>19</v>
      </c>
      <c r="B139" s="6" t="s">
        <v>34</v>
      </c>
      <c r="C139" s="2" t="s">
        <v>110</v>
      </c>
      <c r="D139" s="6" t="s">
        <v>47</v>
      </c>
      <c r="E139" s="6">
        <v>261.62</v>
      </c>
      <c r="F139" s="13">
        <f t="shared" si="14"/>
        <v>308.71159999999998</v>
      </c>
      <c r="G139" s="6">
        <v>0.23899999999999999</v>
      </c>
      <c r="H139" s="13">
        <f t="shared" si="15"/>
        <v>92.773991134649705</v>
      </c>
    </row>
    <row r="140" spans="1:10" s="6" customFormat="1" x14ac:dyDescent="0.25">
      <c r="A140" s="6">
        <v>19</v>
      </c>
      <c r="B140" s="6" t="s">
        <v>34</v>
      </c>
      <c r="C140" s="2" t="s">
        <v>111</v>
      </c>
      <c r="D140" s="6">
        <v>21</v>
      </c>
      <c r="E140" s="6">
        <v>1049.82</v>
      </c>
      <c r="F140" s="13">
        <f t="shared" si="14"/>
        <v>1238.7875999999999</v>
      </c>
      <c r="G140" s="6">
        <v>0.191</v>
      </c>
      <c r="H140" s="13">
        <f t="shared" si="15"/>
        <v>74.141557768694952</v>
      </c>
      <c r="J140" s="6" t="s">
        <v>386</v>
      </c>
    </row>
    <row r="141" spans="1:10" s="6" customFormat="1" x14ac:dyDescent="0.25">
      <c r="A141" s="6">
        <v>19</v>
      </c>
      <c r="B141" s="6" t="s">
        <v>34</v>
      </c>
      <c r="C141" s="6" t="s">
        <v>209</v>
      </c>
      <c r="D141" s="6" t="s">
        <v>43</v>
      </c>
      <c r="E141" s="6">
        <v>104.12</v>
      </c>
      <c r="F141" s="13">
        <f t="shared" si="14"/>
        <v>122.8616</v>
      </c>
      <c r="H141" s="13">
        <f t="shared" si="15"/>
        <v>0</v>
      </c>
    </row>
    <row r="142" spans="1:10" s="6" customFormat="1" x14ac:dyDescent="0.25">
      <c r="A142" s="6">
        <v>19</v>
      </c>
      <c r="B142" s="6" t="s">
        <v>34</v>
      </c>
      <c r="C142" s="6" t="s">
        <v>209</v>
      </c>
      <c r="D142" s="6" t="s">
        <v>210</v>
      </c>
      <c r="E142" s="6">
        <v>104.12</v>
      </c>
      <c r="F142" s="13">
        <f t="shared" si="14"/>
        <v>122.8616</v>
      </c>
      <c r="H142" s="13">
        <f t="shared" si="15"/>
        <v>0</v>
      </c>
    </row>
    <row r="143" spans="1:10" s="6" customFormat="1" x14ac:dyDescent="0.25">
      <c r="A143" s="6">
        <v>19</v>
      </c>
      <c r="B143" s="6" t="s">
        <v>34</v>
      </c>
      <c r="C143" s="6" t="s">
        <v>235</v>
      </c>
      <c r="D143" s="6" t="s">
        <v>42</v>
      </c>
      <c r="E143" s="6">
        <v>349.12</v>
      </c>
      <c r="F143" s="13">
        <f t="shared" si="14"/>
        <v>411.96159999999998</v>
      </c>
      <c r="H143" s="13">
        <f t="shared" si="15"/>
        <v>0</v>
      </c>
    </row>
    <row r="144" spans="1:10" s="6" customFormat="1" x14ac:dyDescent="0.25">
      <c r="A144" s="6">
        <v>19</v>
      </c>
      <c r="B144" s="6" t="s">
        <v>34</v>
      </c>
      <c r="C144" s="6" t="s">
        <v>249</v>
      </c>
      <c r="D144" s="6">
        <v>38</v>
      </c>
      <c r="E144" s="6">
        <v>874.82</v>
      </c>
      <c r="F144" s="13">
        <f t="shared" si="14"/>
        <v>1032.2876000000001</v>
      </c>
      <c r="H144" s="13">
        <f t="shared" si="15"/>
        <v>0</v>
      </c>
    </row>
    <row r="145" spans="1:10" s="19" customFormat="1" x14ac:dyDescent="0.25">
      <c r="A145" s="19">
        <v>400</v>
      </c>
      <c r="F145" s="20"/>
      <c r="G145" s="19">
        <f>SUM(G136:G144)</f>
        <v>0.79299999999999993</v>
      </c>
      <c r="H145" s="20">
        <f>SUM(H136:H144)</f>
        <v>307.82332623337749</v>
      </c>
    </row>
    <row r="146" spans="1:10" s="6" customFormat="1" x14ac:dyDescent="0.25">
      <c r="A146" s="6">
        <v>20</v>
      </c>
      <c r="B146" s="6" t="s">
        <v>257</v>
      </c>
      <c r="C146" s="6" t="s">
        <v>256</v>
      </c>
      <c r="D146" s="6" t="s">
        <v>46</v>
      </c>
      <c r="E146" s="6">
        <v>699.82</v>
      </c>
      <c r="F146" s="13">
        <f t="shared" ref="F146:F153" si="16">E146*1.18</f>
        <v>825.7876</v>
      </c>
      <c r="H146" s="13">
        <f t="shared" ref="H146:H153" si="17">G146*$B$3</f>
        <v>0</v>
      </c>
    </row>
    <row r="147" spans="1:10" s="6" customFormat="1" x14ac:dyDescent="0.25">
      <c r="A147" s="6">
        <v>20</v>
      </c>
      <c r="B147" s="6" t="s">
        <v>257</v>
      </c>
      <c r="C147" s="6" t="s">
        <v>258</v>
      </c>
      <c r="D147" s="6" t="s">
        <v>259</v>
      </c>
      <c r="E147" s="6">
        <v>1662.32</v>
      </c>
      <c r="F147" s="13">
        <f t="shared" si="16"/>
        <v>1961.5375999999999</v>
      </c>
      <c r="H147" s="13">
        <f t="shared" si="17"/>
        <v>0</v>
      </c>
    </row>
    <row r="148" spans="1:10" s="6" customFormat="1" x14ac:dyDescent="0.25">
      <c r="A148" s="6">
        <v>20</v>
      </c>
      <c r="B148" s="6" t="s">
        <v>257</v>
      </c>
      <c r="C148" s="6" t="s">
        <v>269</v>
      </c>
      <c r="D148" s="6" t="s">
        <v>42</v>
      </c>
      <c r="E148" s="6">
        <v>1310.75</v>
      </c>
      <c r="F148" s="13">
        <f t="shared" si="16"/>
        <v>1546.6849999999999</v>
      </c>
      <c r="H148" s="13">
        <f t="shared" si="17"/>
        <v>0</v>
      </c>
    </row>
    <row r="149" spans="1:10" s="6" customFormat="1" x14ac:dyDescent="0.25">
      <c r="A149" s="6">
        <v>20</v>
      </c>
      <c r="B149" s="6" t="s">
        <v>257</v>
      </c>
      <c r="C149" s="6" t="s">
        <v>270</v>
      </c>
      <c r="D149" s="6" t="s">
        <v>271</v>
      </c>
      <c r="E149" s="6">
        <v>174.82</v>
      </c>
      <c r="F149" s="13">
        <f t="shared" si="16"/>
        <v>206.28759999999997</v>
      </c>
      <c r="H149" s="13">
        <f t="shared" si="17"/>
        <v>0</v>
      </c>
    </row>
    <row r="150" spans="1:10" s="6" customFormat="1" x14ac:dyDescent="0.25">
      <c r="A150" s="6">
        <v>20</v>
      </c>
      <c r="B150" s="6" t="s">
        <v>257</v>
      </c>
      <c r="C150" s="6" t="s">
        <v>272</v>
      </c>
      <c r="D150" s="6" t="s">
        <v>36</v>
      </c>
      <c r="E150" s="6">
        <v>349.82</v>
      </c>
      <c r="F150" s="13">
        <f t="shared" si="16"/>
        <v>412.7876</v>
      </c>
      <c r="H150" s="13">
        <f t="shared" si="17"/>
        <v>0</v>
      </c>
    </row>
    <row r="151" spans="1:10" s="6" customFormat="1" x14ac:dyDescent="0.25">
      <c r="A151" s="6">
        <v>20</v>
      </c>
      <c r="B151" s="6" t="s">
        <v>257</v>
      </c>
      <c r="C151" s="6" t="s">
        <v>273</v>
      </c>
      <c r="D151" s="6" t="s">
        <v>168</v>
      </c>
      <c r="E151" s="6">
        <v>437.32</v>
      </c>
      <c r="F151" s="13">
        <f t="shared" si="16"/>
        <v>516.0376</v>
      </c>
      <c r="H151" s="13">
        <f t="shared" si="17"/>
        <v>0</v>
      </c>
    </row>
    <row r="152" spans="1:10" s="6" customFormat="1" x14ac:dyDescent="0.25">
      <c r="A152" s="6">
        <v>20</v>
      </c>
      <c r="B152" s="6" t="s">
        <v>257</v>
      </c>
      <c r="C152" s="6" t="s">
        <v>274</v>
      </c>
      <c r="D152" s="6">
        <v>38</v>
      </c>
      <c r="E152" s="6">
        <v>524.82000000000005</v>
      </c>
      <c r="F152" s="13">
        <f t="shared" si="16"/>
        <v>619.2876</v>
      </c>
      <c r="H152" s="13">
        <f t="shared" si="17"/>
        <v>0</v>
      </c>
    </row>
    <row r="153" spans="1:10" s="6" customFormat="1" x14ac:dyDescent="0.25">
      <c r="A153" s="6">
        <v>20</v>
      </c>
      <c r="B153" s="6" t="s">
        <v>257</v>
      </c>
      <c r="C153" s="6" t="s">
        <v>311</v>
      </c>
      <c r="D153" s="6">
        <v>37</v>
      </c>
      <c r="E153" s="6">
        <v>1049.1199999999999</v>
      </c>
      <c r="F153" s="13">
        <f t="shared" si="16"/>
        <v>1237.9615999999999</v>
      </c>
      <c r="H153" s="13">
        <f t="shared" si="17"/>
        <v>0</v>
      </c>
    </row>
    <row r="154" spans="1:10" s="19" customFormat="1" x14ac:dyDescent="0.25">
      <c r="A154" s="19">
        <v>800</v>
      </c>
      <c r="F154" s="20"/>
      <c r="G154" s="19">
        <f>SUM(G146:G153)</f>
        <v>0</v>
      </c>
      <c r="H154" s="20">
        <f>SUM(H146:H153)</f>
        <v>0</v>
      </c>
    </row>
    <row r="155" spans="1:10" s="6" customFormat="1" x14ac:dyDescent="0.25">
      <c r="A155" s="6">
        <v>21</v>
      </c>
      <c r="B155" s="6" t="s">
        <v>16</v>
      </c>
      <c r="C155" s="2" t="s">
        <v>83</v>
      </c>
      <c r="D155" s="6" t="s">
        <v>43</v>
      </c>
      <c r="E155" s="6">
        <v>104.12</v>
      </c>
      <c r="F155" s="13">
        <f t="shared" ref="F155:F170" si="18">E155*1.18</f>
        <v>122.8616</v>
      </c>
      <c r="G155" s="6">
        <v>6.0999999999999999E-2</v>
      </c>
      <c r="H155" s="13">
        <f t="shared" ref="H155:H170" si="19">G155*$B$3</f>
        <v>23.6787174025675</v>
      </c>
    </row>
    <row r="156" spans="1:10" s="6" customFormat="1" x14ac:dyDescent="0.25">
      <c r="A156" s="6">
        <v>21</v>
      </c>
      <c r="B156" s="6" t="s">
        <v>16</v>
      </c>
      <c r="C156" s="2" t="s">
        <v>88</v>
      </c>
      <c r="D156" s="6">
        <v>20</v>
      </c>
      <c r="E156" s="6">
        <v>1049.82</v>
      </c>
      <c r="F156" s="13">
        <f t="shared" si="18"/>
        <v>1238.7875999999999</v>
      </c>
      <c r="G156" s="6">
        <v>0.18</v>
      </c>
      <c r="H156" s="13">
        <f t="shared" si="19"/>
        <v>69.871625122330329</v>
      </c>
      <c r="J156" s="6" t="s">
        <v>385</v>
      </c>
    </row>
    <row r="157" spans="1:10" s="6" customFormat="1" x14ac:dyDescent="0.25">
      <c r="A157" s="6">
        <v>21</v>
      </c>
      <c r="B157" s="6" t="s">
        <v>16</v>
      </c>
      <c r="C157" s="2" t="s">
        <v>114</v>
      </c>
      <c r="D157" s="6" t="s">
        <v>43</v>
      </c>
      <c r="E157" s="6">
        <v>139.12</v>
      </c>
      <c r="F157" s="13">
        <f t="shared" si="18"/>
        <v>164.16159999999999</v>
      </c>
      <c r="G157" s="6">
        <v>5.5E-2</v>
      </c>
      <c r="H157" s="13">
        <f t="shared" si="19"/>
        <v>21.349663231823154</v>
      </c>
    </row>
    <row r="158" spans="1:10" s="6" customFormat="1" x14ac:dyDescent="0.25">
      <c r="A158" s="6">
        <v>21</v>
      </c>
      <c r="B158" s="6" t="s">
        <v>16</v>
      </c>
      <c r="C158" s="2" t="s">
        <v>115</v>
      </c>
      <c r="D158" s="6" t="s">
        <v>43</v>
      </c>
      <c r="E158" s="6">
        <v>226.62</v>
      </c>
      <c r="F158" s="13">
        <f t="shared" si="18"/>
        <v>267.41159999999996</v>
      </c>
      <c r="G158" s="6">
        <v>0.08</v>
      </c>
      <c r="H158" s="13">
        <f t="shared" si="19"/>
        <v>31.054055609924589</v>
      </c>
    </row>
    <row r="159" spans="1:10" s="6" customFormat="1" x14ac:dyDescent="0.25">
      <c r="A159" s="6">
        <v>21</v>
      </c>
      <c r="B159" s="6" t="s">
        <v>16</v>
      </c>
      <c r="C159" s="2" t="s">
        <v>116</v>
      </c>
      <c r="D159" s="6" t="s">
        <v>43</v>
      </c>
      <c r="E159" s="6">
        <v>261.62</v>
      </c>
      <c r="F159" s="13">
        <f t="shared" si="18"/>
        <v>308.71159999999998</v>
      </c>
      <c r="G159" s="6">
        <v>0.13</v>
      </c>
      <c r="H159" s="13">
        <f t="shared" si="19"/>
        <v>50.462840366127459</v>
      </c>
    </row>
    <row r="160" spans="1:10" s="6" customFormat="1" x14ac:dyDescent="0.25">
      <c r="A160" s="6">
        <v>21</v>
      </c>
      <c r="B160" s="6" t="s">
        <v>16</v>
      </c>
      <c r="C160" s="2" t="s">
        <v>118</v>
      </c>
      <c r="D160" s="6" t="s">
        <v>42</v>
      </c>
      <c r="E160" s="6">
        <v>261.62</v>
      </c>
      <c r="F160" s="13">
        <f t="shared" si="18"/>
        <v>308.71159999999998</v>
      </c>
      <c r="G160" s="6">
        <v>0.114</v>
      </c>
      <c r="H160" s="13">
        <f t="shared" si="19"/>
        <v>44.252029244142541</v>
      </c>
    </row>
    <row r="161" spans="1:8" s="6" customFormat="1" x14ac:dyDescent="0.25">
      <c r="A161" s="6">
        <v>21</v>
      </c>
      <c r="B161" s="6" t="s">
        <v>16</v>
      </c>
      <c r="C161" s="6" t="s">
        <v>217</v>
      </c>
      <c r="D161" s="6" t="s">
        <v>43</v>
      </c>
      <c r="E161" s="6">
        <v>226.62</v>
      </c>
      <c r="F161" s="13">
        <f t="shared" si="18"/>
        <v>267.41159999999996</v>
      </c>
      <c r="H161" s="13">
        <f t="shared" si="19"/>
        <v>0</v>
      </c>
    </row>
    <row r="162" spans="1:8" s="6" customFormat="1" x14ac:dyDescent="0.25">
      <c r="A162" s="6">
        <v>21</v>
      </c>
      <c r="B162" s="6" t="s">
        <v>16</v>
      </c>
      <c r="C162" s="6" t="s">
        <v>221</v>
      </c>
      <c r="D162" s="6">
        <v>45627</v>
      </c>
      <c r="E162" s="6">
        <v>174.12</v>
      </c>
      <c r="F162" s="13">
        <f t="shared" si="18"/>
        <v>205.4616</v>
      </c>
      <c r="H162" s="13">
        <f t="shared" si="19"/>
        <v>0</v>
      </c>
    </row>
    <row r="163" spans="1:8" s="6" customFormat="1" x14ac:dyDescent="0.25">
      <c r="A163" s="6">
        <v>21</v>
      </c>
      <c r="B163" s="6" t="s">
        <v>16</v>
      </c>
      <c r="C163" s="6" t="s">
        <v>247</v>
      </c>
      <c r="D163" s="6" t="s">
        <v>43</v>
      </c>
      <c r="E163" s="6">
        <v>349.82</v>
      </c>
      <c r="F163" s="13">
        <f t="shared" si="18"/>
        <v>412.7876</v>
      </c>
      <c r="H163" s="13">
        <f t="shared" si="19"/>
        <v>0</v>
      </c>
    </row>
    <row r="164" spans="1:8" s="6" customFormat="1" x14ac:dyDescent="0.25">
      <c r="A164" s="6">
        <v>21</v>
      </c>
      <c r="B164" s="6" t="s">
        <v>16</v>
      </c>
      <c r="C164" s="6" t="s">
        <v>248</v>
      </c>
      <c r="D164" s="6" t="s">
        <v>210</v>
      </c>
      <c r="E164" s="6">
        <v>227.32</v>
      </c>
      <c r="F164" s="13">
        <f t="shared" si="18"/>
        <v>268.23759999999999</v>
      </c>
      <c r="H164" s="13">
        <f t="shared" si="19"/>
        <v>0</v>
      </c>
    </row>
    <row r="165" spans="1:8" s="6" customFormat="1" x14ac:dyDescent="0.25">
      <c r="A165" s="6">
        <v>21</v>
      </c>
      <c r="B165" s="6" t="s">
        <v>16</v>
      </c>
      <c r="C165" s="6" t="s">
        <v>250</v>
      </c>
      <c r="D165" s="6" t="s">
        <v>251</v>
      </c>
      <c r="E165" s="6">
        <v>262.32</v>
      </c>
      <c r="F165" s="13">
        <f t="shared" si="18"/>
        <v>309.5376</v>
      </c>
      <c r="H165" s="13">
        <f t="shared" si="19"/>
        <v>0</v>
      </c>
    </row>
    <row r="166" spans="1:8" s="6" customFormat="1" x14ac:dyDescent="0.25">
      <c r="A166" s="6">
        <v>21</v>
      </c>
      <c r="B166" s="6" t="s">
        <v>16</v>
      </c>
      <c r="C166" s="6" t="s">
        <v>253</v>
      </c>
      <c r="D166" s="6" t="s">
        <v>251</v>
      </c>
      <c r="E166" s="6">
        <v>349.82</v>
      </c>
      <c r="F166" s="13">
        <f t="shared" si="18"/>
        <v>412.7876</v>
      </c>
      <c r="H166" s="13">
        <f t="shared" si="19"/>
        <v>0</v>
      </c>
    </row>
    <row r="167" spans="1:8" s="6" customFormat="1" x14ac:dyDescent="0.25">
      <c r="A167" s="6">
        <v>21</v>
      </c>
      <c r="B167" s="6" t="s">
        <v>16</v>
      </c>
      <c r="C167" s="6" t="s">
        <v>291</v>
      </c>
      <c r="D167" s="6" t="s">
        <v>50</v>
      </c>
      <c r="E167" s="6">
        <v>261.62</v>
      </c>
      <c r="F167" s="13">
        <f t="shared" si="18"/>
        <v>308.71159999999998</v>
      </c>
      <c r="H167" s="13">
        <f t="shared" si="19"/>
        <v>0</v>
      </c>
    </row>
    <row r="168" spans="1:8" s="6" customFormat="1" x14ac:dyDescent="0.25">
      <c r="A168" s="6">
        <v>21</v>
      </c>
      <c r="B168" s="6" t="s">
        <v>16</v>
      </c>
      <c r="C168" s="6" t="s">
        <v>320</v>
      </c>
      <c r="D168" s="6" t="s">
        <v>37</v>
      </c>
      <c r="E168" s="6">
        <v>874.82</v>
      </c>
      <c r="F168" s="13">
        <f t="shared" si="18"/>
        <v>1032.2876000000001</v>
      </c>
      <c r="H168" s="13">
        <f t="shared" si="19"/>
        <v>0</v>
      </c>
    </row>
    <row r="169" spans="1:8" s="6" customFormat="1" x14ac:dyDescent="0.25">
      <c r="A169" s="6">
        <v>21</v>
      </c>
      <c r="B169" s="6" t="s">
        <v>16</v>
      </c>
      <c r="C169" s="6" t="s">
        <v>321</v>
      </c>
      <c r="D169" s="6" t="s">
        <v>37</v>
      </c>
      <c r="E169" s="6">
        <v>874.82</v>
      </c>
      <c r="F169" s="13">
        <f t="shared" si="18"/>
        <v>1032.2876000000001</v>
      </c>
      <c r="H169" s="13">
        <f t="shared" si="19"/>
        <v>0</v>
      </c>
    </row>
    <row r="170" spans="1:8" s="6" customFormat="1" x14ac:dyDescent="0.25">
      <c r="A170" s="6">
        <v>21</v>
      </c>
      <c r="B170" t="s">
        <v>16</v>
      </c>
      <c r="C170" t="s">
        <v>322</v>
      </c>
      <c r="D170" t="s">
        <v>37</v>
      </c>
      <c r="E170">
        <v>874.82</v>
      </c>
      <c r="F170" s="13">
        <f t="shared" si="18"/>
        <v>1032.2876000000001</v>
      </c>
      <c r="H170" s="13">
        <f t="shared" si="19"/>
        <v>0</v>
      </c>
    </row>
    <row r="171" spans="1:8" s="19" customFormat="1" x14ac:dyDescent="0.25">
      <c r="A171" s="19">
        <v>800</v>
      </c>
      <c r="F171" s="20"/>
      <c r="G171" s="19">
        <f>SUM(G155:G170)</f>
        <v>0.62</v>
      </c>
      <c r="H171" s="20">
        <f>SUM(H155:H170)</f>
        <v>240.66893097691559</v>
      </c>
    </row>
    <row r="172" spans="1:8" s="6" customFormat="1" x14ac:dyDescent="0.25">
      <c r="A172" s="6">
        <v>22</v>
      </c>
      <c r="B172" s="6" t="s">
        <v>102</v>
      </c>
      <c r="C172" s="2" t="s">
        <v>100</v>
      </c>
      <c r="D172" s="6" t="s">
        <v>101</v>
      </c>
      <c r="E172" s="6">
        <v>874.82</v>
      </c>
      <c r="F172" s="13">
        <f t="shared" ref="F172:F181" si="20">E172*1.18</f>
        <v>1032.2876000000001</v>
      </c>
      <c r="G172" s="6">
        <v>0.63500000000000001</v>
      </c>
      <c r="H172" s="13">
        <f t="shared" ref="H172:H181" si="21">G172*$B$3</f>
        <v>246.49156640377643</v>
      </c>
    </row>
    <row r="173" spans="1:8" s="6" customFormat="1" x14ac:dyDescent="0.25">
      <c r="A173" s="6">
        <v>22</v>
      </c>
      <c r="B173" s="6" t="s">
        <v>102</v>
      </c>
      <c r="C173" s="2" t="s">
        <v>104</v>
      </c>
      <c r="D173" s="6" t="s">
        <v>105</v>
      </c>
      <c r="E173" s="6">
        <v>104.12</v>
      </c>
      <c r="F173" s="13">
        <f t="shared" si="20"/>
        <v>122.8616</v>
      </c>
      <c r="G173" s="6">
        <v>5.5E-2</v>
      </c>
      <c r="H173" s="13">
        <f t="shared" si="21"/>
        <v>21.349663231823154</v>
      </c>
    </row>
    <row r="174" spans="1:8" s="6" customFormat="1" x14ac:dyDescent="0.25">
      <c r="A174" s="6">
        <v>22</v>
      </c>
      <c r="B174" s="6" t="s">
        <v>102</v>
      </c>
      <c r="C174" s="2" t="s">
        <v>108</v>
      </c>
      <c r="D174" s="6" t="s">
        <v>39</v>
      </c>
      <c r="E174" s="6">
        <v>279.82</v>
      </c>
      <c r="F174" s="13">
        <f t="shared" si="20"/>
        <v>330.18759999999997</v>
      </c>
      <c r="G174" s="6">
        <v>0.22800000000000001</v>
      </c>
      <c r="H174" s="13">
        <f t="shared" si="21"/>
        <v>88.504058488285082</v>
      </c>
    </row>
    <row r="175" spans="1:8" s="6" customFormat="1" x14ac:dyDescent="0.25">
      <c r="A175" s="6">
        <v>22</v>
      </c>
      <c r="B175" s="6" t="s">
        <v>102</v>
      </c>
      <c r="C175" s="6" t="s">
        <v>120</v>
      </c>
      <c r="D175" s="6" t="s">
        <v>105</v>
      </c>
      <c r="E175" s="6">
        <v>261.62</v>
      </c>
      <c r="F175" s="13">
        <f t="shared" si="20"/>
        <v>308.71159999999998</v>
      </c>
      <c r="H175" s="13">
        <f t="shared" si="21"/>
        <v>0</v>
      </c>
    </row>
    <row r="176" spans="1:8" s="6" customFormat="1" x14ac:dyDescent="0.25">
      <c r="A176" s="6">
        <v>22</v>
      </c>
      <c r="B176" s="6" t="s">
        <v>102</v>
      </c>
      <c r="C176" s="6" t="s">
        <v>126</v>
      </c>
      <c r="D176" s="6" t="s">
        <v>105</v>
      </c>
      <c r="E176" s="6">
        <v>349.12</v>
      </c>
      <c r="F176" s="13">
        <f t="shared" si="20"/>
        <v>411.96159999999998</v>
      </c>
      <c r="H176" s="13">
        <f t="shared" si="21"/>
        <v>0</v>
      </c>
    </row>
    <row r="177" spans="1:8" s="6" customFormat="1" x14ac:dyDescent="0.25">
      <c r="A177" s="6">
        <v>22</v>
      </c>
      <c r="B177" s="6" t="s">
        <v>102</v>
      </c>
      <c r="C177" s="6" t="s">
        <v>170</v>
      </c>
      <c r="D177" s="6" t="s">
        <v>105</v>
      </c>
      <c r="E177" s="6">
        <v>524.12</v>
      </c>
      <c r="F177" s="13">
        <f t="shared" si="20"/>
        <v>618.46159999999998</v>
      </c>
      <c r="H177" s="13">
        <f t="shared" si="21"/>
        <v>0</v>
      </c>
    </row>
    <row r="178" spans="1:8" s="6" customFormat="1" x14ac:dyDescent="0.25">
      <c r="A178" s="6">
        <v>22</v>
      </c>
      <c r="B178" s="6" t="s">
        <v>102</v>
      </c>
      <c r="C178" s="6" t="s">
        <v>171</v>
      </c>
      <c r="D178" s="6" t="s">
        <v>105</v>
      </c>
      <c r="E178" s="6">
        <v>226.62</v>
      </c>
      <c r="F178" s="13">
        <f t="shared" si="20"/>
        <v>267.41159999999996</v>
      </c>
      <c r="H178" s="13">
        <f t="shared" si="21"/>
        <v>0</v>
      </c>
    </row>
    <row r="179" spans="1:8" s="6" customFormat="1" x14ac:dyDescent="0.25">
      <c r="A179" s="6">
        <v>22</v>
      </c>
      <c r="B179" s="6" t="s">
        <v>102</v>
      </c>
      <c r="C179" s="6" t="s">
        <v>172</v>
      </c>
      <c r="D179" s="6" t="s">
        <v>105</v>
      </c>
      <c r="E179" s="6">
        <v>226.62</v>
      </c>
      <c r="F179" s="13">
        <f t="shared" si="20"/>
        <v>267.41159999999996</v>
      </c>
      <c r="H179" s="13">
        <f t="shared" si="21"/>
        <v>0</v>
      </c>
    </row>
    <row r="180" spans="1:8" s="6" customFormat="1" x14ac:dyDescent="0.25">
      <c r="A180" s="6">
        <v>22</v>
      </c>
      <c r="B180" s="6" t="s">
        <v>102</v>
      </c>
      <c r="C180" s="6" t="s">
        <v>173</v>
      </c>
      <c r="D180" s="6" t="s">
        <v>105</v>
      </c>
      <c r="E180" s="6">
        <v>524.12</v>
      </c>
      <c r="F180" s="13">
        <f t="shared" si="20"/>
        <v>618.46159999999998</v>
      </c>
      <c r="H180" s="13">
        <f t="shared" si="21"/>
        <v>0</v>
      </c>
    </row>
    <row r="181" spans="1:8" s="6" customFormat="1" x14ac:dyDescent="0.25">
      <c r="A181" s="6">
        <v>22</v>
      </c>
      <c r="B181" s="6" t="s">
        <v>102</v>
      </c>
      <c r="C181" s="6" t="s">
        <v>196</v>
      </c>
      <c r="D181" s="6" t="s">
        <v>105</v>
      </c>
      <c r="E181" s="6">
        <v>261.62</v>
      </c>
      <c r="F181" s="13">
        <f t="shared" si="20"/>
        <v>308.71159999999998</v>
      </c>
      <c r="H181" s="13">
        <f t="shared" si="21"/>
        <v>0</v>
      </c>
    </row>
    <row r="182" spans="1:8" s="19" customFormat="1" x14ac:dyDescent="0.25">
      <c r="A182" s="19">
        <v>700</v>
      </c>
      <c r="F182" s="20"/>
      <c r="G182" s="19">
        <f>SUM(G172:G181)</f>
        <v>0.91800000000000004</v>
      </c>
      <c r="H182" s="20">
        <f>SUM(H172:H181)</f>
        <v>356.34528812388464</v>
      </c>
    </row>
    <row r="183" spans="1:8" s="6" customFormat="1" x14ac:dyDescent="0.25">
      <c r="A183" s="6">
        <v>23</v>
      </c>
      <c r="B183" s="6" t="s">
        <v>143</v>
      </c>
      <c r="C183" s="6" t="s">
        <v>141</v>
      </c>
      <c r="D183" s="6" t="s">
        <v>142</v>
      </c>
      <c r="E183" s="6">
        <v>174.12</v>
      </c>
      <c r="F183" s="13">
        <f>E183*1.18</f>
        <v>205.4616</v>
      </c>
      <c r="H183" s="13">
        <f>G183*$B$3</f>
        <v>0</v>
      </c>
    </row>
    <row r="184" spans="1:8" s="19" customFormat="1" x14ac:dyDescent="0.25">
      <c r="A184" s="19">
        <v>100</v>
      </c>
      <c r="F184" s="20"/>
      <c r="G184" s="19">
        <f>SUM(G183)</f>
        <v>0</v>
      </c>
      <c r="H184" s="20">
        <f>SUM(H183)</f>
        <v>0</v>
      </c>
    </row>
    <row r="185" spans="1:8" s="6" customFormat="1" x14ac:dyDescent="0.25">
      <c r="A185" s="6">
        <v>24</v>
      </c>
      <c r="B185" s="6" t="s">
        <v>17</v>
      </c>
      <c r="C185" s="2" t="s">
        <v>98</v>
      </c>
      <c r="D185" s="6" t="s">
        <v>51</v>
      </c>
      <c r="E185" s="6">
        <v>349.12</v>
      </c>
      <c r="F185" s="13">
        <f>E185*1.18</f>
        <v>411.96159999999998</v>
      </c>
      <c r="G185" s="6">
        <v>0.35599999999999998</v>
      </c>
      <c r="H185" s="13">
        <f>G185*$B$3</f>
        <v>138.19054746416441</v>
      </c>
    </row>
    <row r="186" spans="1:8" s="6" customFormat="1" x14ac:dyDescent="0.25">
      <c r="A186" s="6">
        <v>24</v>
      </c>
      <c r="B186" s="6" t="s">
        <v>17</v>
      </c>
      <c r="C186" s="6" t="s">
        <v>235</v>
      </c>
      <c r="D186" s="6" t="s">
        <v>42</v>
      </c>
      <c r="E186" s="6">
        <v>349.12</v>
      </c>
      <c r="F186" s="13">
        <f>E186*1.18</f>
        <v>411.96159999999998</v>
      </c>
      <c r="H186" s="13">
        <f>G186*$B$3</f>
        <v>0</v>
      </c>
    </row>
    <row r="187" spans="1:8" s="6" customFormat="1" x14ac:dyDescent="0.25">
      <c r="A187" s="6">
        <v>24</v>
      </c>
      <c r="B187" s="6" t="s">
        <v>17</v>
      </c>
      <c r="C187" s="6" t="s">
        <v>303</v>
      </c>
      <c r="D187" s="6" t="s">
        <v>42</v>
      </c>
      <c r="E187" s="6">
        <v>174.82</v>
      </c>
      <c r="F187" s="13">
        <f>E187*1.18</f>
        <v>206.28759999999997</v>
      </c>
      <c r="H187" s="13">
        <f>G187*$B$3</f>
        <v>0</v>
      </c>
    </row>
    <row r="188" spans="1:8" s="19" customFormat="1" x14ac:dyDescent="0.25">
      <c r="A188" s="19">
        <v>200</v>
      </c>
      <c r="F188" s="20"/>
      <c r="G188" s="19">
        <f>SUM(G185:G187)</f>
        <v>0.35599999999999998</v>
      </c>
      <c r="H188" s="20">
        <f>SUM(H185:H187)</f>
        <v>138.19054746416441</v>
      </c>
    </row>
    <row r="189" spans="1:8" s="6" customFormat="1" x14ac:dyDescent="0.25">
      <c r="A189" s="6">
        <v>25</v>
      </c>
      <c r="B189" s="6" t="s">
        <v>99</v>
      </c>
      <c r="C189" s="6" t="s">
        <v>98</v>
      </c>
      <c r="D189" s="6" t="s">
        <v>46</v>
      </c>
      <c r="E189" s="6">
        <v>349.12</v>
      </c>
      <c r="F189" s="13">
        <f>E189*1.18</f>
        <v>411.96159999999998</v>
      </c>
      <c r="H189" s="13">
        <f>G189*$B$3</f>
        <v>0</v>
      </c>
    </row>
    <row r="190" spans="1:8" s="19" customFormat="1" x14ac:dyDescent="0.25">
      <c r="A190" s="19">
        <v>100</v>
      </c>
      <c r="F190" s="20"/>
      <c r="G190" s="19">
        <f>SUM(G189)</f>
        <v>0</v>
      </c>
      <c r="H190" s="20">
        <f>SUM(H189)</f>
        <v>0</v>
      </c>
    </row>
    <row r="191" spans="1:8" s="6" customFormat="1" x14ac:dyDescent="0.25">
      <c r="A191" s="6">
        <v>26</v>
      </c>
      <c r="B191" s="6" t="s">
        <v>94</v>
      </c>
      <c r="C191" s="6" t="s">
        <v>93</v>
      </c>
      <c r="D191" s="6" t="s">
        <v>46</v>
      </c>
      <c r="E191" s="6">
        <v>174.82</v>
      </c>
      <c r="F191" s="13">
        <f>E191*1.18</f>
        <v>206.28759999999997</v>
      </c>
      <c r="H191" s="13">
        <f>G191*$B$3</f>
        <v>0</v>
      </c>
    </row>
    <row r="192" spans="1:8" s="19" customFormat="1" x14ac:dyDescent="0.25">
      <c r="A192" s="19">
        <v>100</v>
      </c>
      <c r="F192" s="20"/>
      <c r="G192" s="19">
        <f>SUM(G191)</f>
        <v>0</v>
      </c>
      <c r="H192" s="20">
        <f>SUM(H191)</f>
        <v>0</v>
      </c>
    </row>
    <row r="193" spans="1:8" s="6" customFormat="1" x14ac:dyDescent="0.25">
      <c r="A193" s="6">
        <v>27</v>
      </c>
      <c r="B193" s="6" t="s">
        <v>18</v>
      </c>
      <c r="C193" s="2" t="s">
        <v>65</v>
      </c>
      <c r="D193" s="6" t="s">
        <v>57</v>
      </c>
      <c r="E193" s="6">
        <v>524.12</v>
      </c>
      <c r="F193" s="13">
        <f>E193*1.18</f>
        <v>618.46159999999998</v>
      </c>
      <c r="G193" s="6">
        <v>0.17</v>
      </c>
      <c r="H193" s="13">
        <f>G193*$B$3</f>
        <v>65.989868171089753</v>
      </c>
    </row>
    <row r="194" spans="1:8" s="6" customFormat="1" x14ac:dyDescent="0.25">
      <c r="A194" s="6">
        <v>27</v>
      </c>
      <c r="B194" s="6" t="s">
        <v>18</v>
      </c>
      <c r="C194" s="2" t="s">
        <v>66</v>
      </c>
      <c r="D194" s="6" t="s">
        <v>42</v>
      </c>
      <c r="E194" s="6">
        <v>314.12</v>
      </c>
      <c r="F194" s="13">
        <f>E194*1.18</f>
        <v>370.66159999999996</v>
      </c>
      <c r="G194" s="6">
        <v>0.3</v>
      </c>
      <c r="H194" s="13">
        <f>G194*$B$3</f>
        <v>116.45270853721721</v>
      </c>
    </row>
    <row r="195" spans="1:8" s="6" customFormat="1" x14ac:dyDescent="0.25">
      <c r="A195" s="6">
        <v>27</v>
      </c>
      <c r="B195" s="6" t="s">
        <v>18</v>
      </c>
      <c r="C195" s="2" t="s">
        <v>104</v>
      </c>
      <c r="D195" s="6" t="s">
        <v>55</v>
      </c>
      <c r="E195" s="6">
        <v>104.12</v>
      </c>
      <c r="F195" s="13">
        <f>E195*1.18</f>
        <v>122.8616</v>
      </c>
      <c r="G195" s="6">
        <v>5.0999999999999997E-2</v>
      </c>
      <c r="H195" s="13">
        <f>G195*$B$3</f>
        <v>19.796960451326925</v>
      </c>
    </row>
    <row r="196" spans="1:8" s="6" customFormat="1" x14ac:dyDescent="0.25">
      <c r="A196" s="6">
        <v>27</v>
      </c>
      <c r="B196" s="6" t="s">
        <v>18</v>
      </c>
      <c r="C196" s="2" t="s">
        <v>117</v>
      </c>
      <c r="D196" s="6" t="s">
        <v>55</v>
      </c>
      <c r="E196" s="6">
        <v>174.12</v>
      </c>
      <c r="F196" s="13">
        <f>E196*1.18</f>
        <v>205.4616</v>
      </c>
      <c r="G196" s="6">
        <v>8.2000000000000003E-2</v>
      </c>
      <c r="H196" s="13">
        <f>G196*$B$3</f>
        <v>31.830407000172706</v>
      </c>
    </row>
    <row r="197" spans="1:8" s="6" customFormat="1" x14ac:dyDescent="0.25">
      <c r="A197" s="6">
        <v>27</v>
      </c>
      <c r="B197" s="6" t="s">
        <v>18</v>
      </c>
      <c r="C197" s="6" t="s">
        <v>240</v>
      </c>
      <c r="D197" s="6" t="s">
        <v>48</v>
      </c>
      <c r="E197" s="6">
        <v>349.12</v>
      </c>
      <c r="F197" s="13">
        <f>E197*1.18</f>
        <v>411.96159999999998</v>
      </c>
      <c r="H197" s="13">
        <f>G197*$B$3</f>
        <v>0</v>
      </c>
    </row>
    <row r="198" spans="1:8" s="19" customFormat="1" x14ac:dyDescent="0.25">
      <c r="A198" s="19">
        <v>300</v>
      </c>
      <c r="F198" s="20"/>
      <c r="G198" s="19">
        <f>SUM(G193:G197)</f>
        <v>0.60299999999999998</v>
      </c>
      <c r="H198" s="20">
        <f>SUM(H193:H197)</f>
        <v>234.06994415980657</v>
      </c>
    </row>
    <row r="199" spans="1:8" s="6" customFormat="1" x14ac:dyDescent="0.25">
      <c r="A199" s="6">
        <v>28</v>
      </c>
      <c r="B199" t="s">
        <v>19</v>
      </c>
      <c r="C199" t="s">
        <v>332</v>
      </c>
      <c r="D199" t="s">
        <v>51</v>
      </c>
      <c r="E199">
        <v>436.62</v>
      </c>
      <c r="F199" s="13">
        <f>E199*1.18</f>
        <v>515.21159999999998</v>
      </c>
      <c r="H199" s="13">
        <f>G199*$B$3</f>
        <v>0</v>
      </c>
    </row>
    <row r="200" spans="1:8" s="19" customFormat="1" x14ac:dyDescent="0.25">
      <c r="A200" s="19">
        <v>100</v>
      </c>
      <c r="F200" s="20"/>
      <c r="G200" s="19">
        <f>SUM(G199)</f>
        <v>0</v>
      </c>
      <c r="H200" s="20">
        <f>SUM(H199)</f>
        <v>0</v>
      </c>
    </row>
    <row r="201" spans="1:8" s="6" customFormat="1" x14ac:dyDescent="0.25">
      <c r="A201" s="6">
        <v>29</v>
      </c>
      <c r="B201" s="6" t="s">
        <v>205</v>
      </c>
      <c r="C201" s="6" t="s">
        <v>204</v>
      </c>
      <c r="D201" s="6" t="s">
        <v>46</v>
      </c>
      <c r="E201" s="6">
        <v>174.12</v>
      </c>
      <c r="F201" s="13">
        <f t="shared" ref="F201:F208" si="22">E201*1.18</f>
        <v>205.4616</v>
      </c>
      <c r="H201" s="13">
        <f t="shared" ref="H201:H208" si="23">G201*$B$3</f>
        <v>0</v>
      </c>
    </row>
    <row r="202" spans="1:8" s="6" customFormat="1" x14ac:dyDescent="0.25">
      <c r="A202" s="6">
        <v>29</v>
      </c>
      <c r="B202" s="6" t="s">
        <v>205</v>
      </c>
      <c r="C202" s="6" t="s">
        <v>206</v>
      </c>
      <c r="D202" s="6" t="s">
        <v>51</v>
      </c>
      <c r="E202" s="6">
        <v>174.12</v>
      </c>
      <c r="F202" s="13">
        <f t="shared" si="22"/>
        <v>205.4616</v>
      </c>
      <c r="H202" s="13">
        <f t="shared" si="23"/>
        <v>0</v>
      </c>
    </row>
    <row r="203" spans="1:8" s="6" customFormat="1" x14ac:dyDescent="0.25">
      <c r="A203" s="6">
        <v>29</v>
      </c>
      <c r="B203" s="6" t="s">
        <v>205</v>
      </c>
      <c r="C203" s="6" t="s">
        <v>207</v>
      </c>
      <c r="D203" s="6" t="s">
        <v>51</v>
      </c>
      <c r="E203" s="6">
        <v>156.62</v>
      </c>
      <c r="F203" s="13">
        <f t="shared" si="22"/>
        <v>184.8116</v>
      </c>
      <c r="H203" s="13">
        <f t="shared" si="23"/>
        <v>0</v>
      </c>
    </row>
    <row r="204" spans="1:8" s="6" customFormat="1" x14ac:dyDescent="0.25">
      <c r="A204" s="6">
        <v>29</v>
      </c>
      <c r="B204" s="6" t="s">
        <v>205</v>
      </c>
      <c r="C204" s="6" t="s">
        <v>208</v>
      </c>
      <c r="D204" s="6" t="s">
        <v>46</v>
      </c>
      <c r="E204" s="6">
        <v>174.12</v>
      </c>
      <c r="F204" s="13">
        <f t="shared" si="22"/>
        <v>205.4616</v>
      </c>
      <c r="H204" s="13">
        <f t="shared" si="23"/>
        <v>0</v>
      </c>
    </row>
    <row r="205" spans="1:8" s="6" customFormat="1" x14ac:dyDescent="0.25">
      <c r="A205" s="6">
        <v>29</v>
      </c>
      <c r="B205" t="s">
        <v>205</v>
      </c>
      <c r="C205" t="s">
        <v>329</v>
      </c>
      <c r="D205" t="s">
        <v>37</v>
      </c>
      <c r="E205">
        <v>349.82</v>
      </c>
      <c r="F205" s="13">
        <f t="shared" si="22"/>
        <v>412.7876</v>
      </c>
      <c r="H205" s="13">
        <f t="shared" si="23"/>
        <v>0</v>
      </c>
    </row>
    <row r="206" spans="1:8" s="6" customFormat="1" x14ac:dyDescent="0.25">
      <c r="A206" s="6">
        <v>29</v>
      </c>
      <c r="B206" t="s">
        <v>205</v>
      </c>
      <c r="C206" t="s">
        <v>52</v>
      </c>
      <c r="D206" t="s">
        <v>60</v>
      </c>
      <c r="E206">
        <v>173.25</v>
      </c>
      <c r="F206" s="13">
        <f t="shared" si="22"/>
        <v>204.435</v>
      </c>
      <c r="H206" s="13">
        <f t="shared" si="23"/>
        <v>0</v>
      </c>
    </row>
    <row r="207" spans="1:8" s="6" customFormat="1" x14ac:dyDescent="0.25">
      <c r="A207" s="6">
        <v>29</v>
      </c>
      <c r="B207" t="s">
        <v>205</v>
      </c>
      <c r="C207" t="s">
        <v>330</v>
      </c>
      <c r="D207" t="s">
        <v>46</v>
      </c>
      <c r="E207">
        <v>226.62</v>
      </c>
      <c r="F207" s="13">
        <f t="shared" si="22"/>
        <v>267.41159999999996</v>
      </c>
      <c r="H207" s="13">
        <f t="shared" si="23"/>
        <v>0</v>
      </c>
    </row>
    <row r="208" spans="1:8" s="6" customFormat="1" x14ac:dyDescent="0.25">
      <c r="A208" s="6">
        <v>29</v>
      </c>
      <c r="B208" t="s">
        <v>205</v>
      </c>
      <c r="C208" t="s">
        <v>331</v>
      </c>
      <c r="D208" t="s">
        <v>42</v>
      </c>
      <c r="E208">
        <v>104.12</v>
      </c>
      <c r="F208" s="13">
        <f t="shared" si="22"/>
        <v>122.8616</v>
      </c>
      <c r="H208" s="13">
        <f t="shared" si="23"/>
        <v>0</v>
      </c>
    </row>
    <row r="209" spans="1:9" s="19" customFormat="1" x14ac:dyDescent="0.25">
      <c r="A209" s="19">
        <v>400</v>
      </c>
      <c r="F209" s="20"/>
      <c r="G209" s="19">
        <f>SUM(G201:G208)</f>
        <v>0</v>
      </c>
      <c r="H209" s="20">
        <f>SUM(H201:H208)</f>
        <v>0</v>
      </c>
    </row>
    <row r="210" spans="1:9" s="6" customFormat="1" x14ac:dyDescent="0.25">
      <c r="A210" s="6">
        <v>30</v>
      </c>
      <c r="B210" s="6" t="s">
        <v>20</v>
      </c>
      <c r="C210" s="2" t="s">
        <v>98</v>
      </c>
      <c r="D210" s="6" t="s">
        <v>46</v>
      </c>
      <c r="E210" s="6">
        <v>349.12</v>
      </c>
      <c r="F210" s="13">
        <f>E210*1.18</f>
        <v>411.96159999999998</v>
      </c>
      <c r="G210" s="6">
        <v>0.35599999999999998</v>
      </c>
      <c r="H210" s="13">
        <f>G210*$B$3</f>
        <v>138.19054746416441</v>
      </c>
    </row>
    <row r="211" spans="1:9" s="6" customFormat="1" x14ac:dyDescent="0.25">
      <c r="A211" s="6">
        <v>30</v>
      </c>
      <c r="B211" s="6" t="s">
        <v>20</v>
      </c>
      <c r="C211" s="2" t="s">
        <v>104</v>
      </c>
      <c r="D211" s="6" t="s">
        <v>105</v>
      </c>
      <c r="E211" s="6">
        <v>104.12</v>
      </c>
      <c r="F211" s="13">
        <f>E211*1.18</f>
        <v>122.8616</v>
      </c>
      <c r="G211" s="6">
        <v>5.6000000000000001E-2</v>
      </c>
      <c r="H211" s="13">
        <f>G211*$B$3</f>
        <v>21.737838926947212</v>
      </c>
    </row>
    <row r="212" spans="1:9" s="6" customFormat="1" x14ac:dyDescent="0.25">
      <c r="A212" s="6">
        <v>30</v>
      </c>
      <c r="B212" s="6" t="s">
        <v>20</v>
      </c>
      <c r="C212" s="6" t="s">
        <v>129</v>
      </c>
      <c r="D212" s="6" t="s">
        <v>39</v>
      </c>
      <c r="E212" s="6">
        <v>261.62</v>
      </c>
      <c r="F212" s="13">
        <f>E212*1.18</f>
        <v>308.71159999999998</v>
      </c>
      <c r="H212" s="13">
        <f>G212*$B$3</f>
        <v>0</v>
      </c>
    </row>
    <row r="213" spans="1:9" s="6" customFormat="1" x14ac:dyDescent="0.25">
      <c r="A213" s="6">
        <v>30</v>
      </c>
      <c r="B213" s="6" t="s">
        <v>20</v>
      </c>
      <c r="C213" s="6" t="s">
        <v>128</v>
      </c>
      <c r="D213" s="6">
        <v>43</v>
      </c>
      <c r="E213" s="6">
        <v>524.12</v>
      </c>
      <c r="F213" s="13">
        <f>E213*1.18</f>
        <v>618.46159999999998</v>
      </c>
      <c r="H213" s="13">
        <f>G213*$B$3</f>
        <v>0</v>
      </c>
    </row>
    <row r="214" spans="1:9" s="6" customFormat="1" x14ac:dyDescent="0.25">
      <c r="A214" s="6">
        <v>30</v>
      </c>
      <c r="B214" s="6" t="s">
        <v>20</v>
      </c>
      <c r="C214" s="6" t="s">
        <v>265</v>
      </c>
      <c r="D214" s="6" t="s">
        <v>266</v>
      </c>
      <c r="E214" s="6">
        <v>174.12</v>
      </c>
      <c r="F214" s="13">
        <f>E214*1.18</f>
        <v>205.4616</v>
      </c>
      <c r="H214" s="13">
        <f>G214*$B$3</f>
        <v>0</v>
      </c>
    </row>
    <row r="215" spans="1:9" s="19" customFormat="1" x14ac:dyDescent="0.25">
      <c r="A215" s="19">
        <v>300</v>
      </c>
      <c r="F215" s="20"/>
      <c r="G215" s="19">
        <f>SUM(G210:G214)</f>
        <v>0.41199999999999998</v>
      </c>
      <c r="H215" s="20">
        <f>SUM(H210:H214)</f>
        <v>159.92838639111162</v>
      </c>
    </row>
    <row r="216" spans="1:9" s="6" customFormat="1" x14ac:dyDescent="0.25">
      <c r="A216" s="6">
        <v>31</v>
      </c>
      <c r="B216" s="6" t="s">
        <v>3</v>
      </c>
      <c r="C216" s="2" t="s">
        <v>69</v>
      </c>
      <c r="D216" s="6">
        <v>52</v>
      </c>
      <c r="E216" s="6">
        <v>314.12</v>
      </c>
      <c r="F216" s="13">
        <f t="shared" ref="F216:F233" si="24">E216*1.18</f>
        <v>370.66159999999996</v>
      </c>
      <c r="G216" s="6">
        <v>0.109</v>
      </c>
      <c r="H216" s="13">
        <f t="shared" ref="H216:H233" si="25">G216*$B$3</f>
        <v>42.311150768522253</v>
      </c>
    </row>
    <row r="217" spans="1:9" s="6" customFormat="1" x14ac:dyDescent="0.25">
      <c r="A217" s="6">
        <v>31</v>
      </c>
      <c r="B217" s="6" t="s">
        <v>3</v>
      </c>
      <c r="C217" s="2" t="s">
        <v>75</v>
      </c>
      <c r="D217" s="6" t="s">
        <v>39</v>
      </c>
      <c r="E217" s="6">
        <v>261.62</v>
      </c>
      <c r="F217" s="13">
        <f t="shared" si="24"/>
        <v>308.71159999999998</v>
      </c>
      <c r="G217" s="6">
        <v>0.14099999999999999</v>
      </c>
      <c r="H217" s="13">
        <f t="shared" si="25"/>
        <v>54.732773012492082</v>
      </c>
    </row>
    <row r="218" spans="1:9" s="6" customFormat="1" x14ac:dyDescent="0.25">
      <c r="A218" s="6">
        <v>31</v>
      </c>
      <c r="B218" s="6" t="s">
        <v>3</v>
      </c>
      <c r="C218" s="2" t="s">
        <v>79</v>
      </c>
      <c r="D218" s="6" t="s">
        <v>37</v>
      </c>
      <c r="E218" s="6">
        <v>174.12</v>
      </c>
      <c r="F218" s="13">
        <f t="shared" si="24"/>
        <v>205.4616</v>
      </c>
      <c r="G218" s="6">
        <v>0.13600000000000001</v>
      </c>
      <c r="H218" s="13">
        <f t="shared" si="25"/>
        <v>52.791894536871808</v>
      </c>
    </row>
    <row r="219" spans="1:9" s="6" customFormat="1" x14ac:dyDescent="0.25">
      <c r="A219" s="6">
        <v>31</v>
      </c>
      <c r="B219" s="6" t="s">
        <v>3</v>
      </c>
      <c r="C219" s="2" t="s">
        <v>81</v>
      </c>
      <c r="D219" s="6" t="s">
        <v>39</v>
      </c>
      <c r="E219" s="6">
        <v>349.12</v>
      </c>
      <c r="F219" s="13">
        <f t="shared" si="24"/>
        <v>411.96159999999998</v>
      </c>
      <c r="G219" s="6">
        <v>0.23</v>
      </c>
      <c r="H219" s="13">
        <f t="shared" si="25"/>
        <v>89.280409878533206</v>
      </c>
    </row>
    <row r="220" spans="1:9" s="6" customFormat="1" x14ac:dyDescent="0.25">
      <c r="A220" s="6">
        <v>31</v>
      </c>
      <c r="B220" s="6" t="s">
        <v>3</v>
      </c>
      <c r="C220" s="2" t="s">
        <v>86</v>
      </c>
      <c r="D220" s="6">
        <v>30</v>
      </c>
      <c r="E220" s="6">
        <v>699.12</v>
      </c>
      <c r="F220" s="13">
        <f t="shared" si="24"/>
        <v>824.96159999999998</v>
      </c>
      <c r="G220" s="6">
        <v>0.35399999999999998</v>
      </c>
      <c r="H220" s="13">
        <f t="shared" si="25"/>
        <v>137.41419607391632</v>
      </c>
      <c r="I220" s="6" t="s">
        <v>387</v>
      </c>
    </row>
    <row r="221" spans="1:9" s="6" customFormat="1" x14ac:dyDescent="0.25">
      <c r="A221" s="6">
        <v>31</v>
      </c>
      <c r="B221" s="6" t="s">
        <v>3</v>
      </c>
      <c r="C221" s="2" t="s">
        <v>87</v>
      </c>
      <c r="D221" s="6">
        <v>1</v>
      </c>
      <c r="E221" s="6">
        <v>226.62</v>
      </c>
      <c r="F221" s="13">
        <f t="shared" si="24"/>
        <v>267.41159999999996</v>
      </c>
      <c r="G221" s="6">
        <v>2.8000000000000001E-2</v>
      </c>
      <c r="H221" s="13">
        <f t="shared" si="25"/>
        <v>10.868919463473606</v>
      </c>
    </row>
    <row r="222" spans="1:9" s="6" customFormat="1" x14ac:dyDescent="0.25">
      <c r="A222" s="6">
        <v>31</v>
      </c>
      <c r="B222" s="6" t="s">
        <v>3</v>
      </c>
      <c r="C222" s="2" t="s">
        <v>103</v>
      </c>
      <c r="D222" s="6">
        <v>1</v>
      </c>
      <c r="E222" s="6">
        <v>104.12</v>
      </c>
      <c r="F222" s="13">
        <f t="shared" si="24"/>
        <v>122.8616</v>
      </c>
      <c r="G222" s="6">
        <v>5.6000000000000001E-2</v>
      </c>
      <c r="H222" s="13">
        <f t="shared" si="25"/>
        <v>21.737838926947212</v>
      </c>
    </row>
    <row r="223" spans="1:9" s="6" customFormat="1" x14ac:dyDescent="0.25">
      <c r="A223" s="6">
        <v>31</v>
      </c>
      <c r="B223" s="6" t="s">
        <v>3</v>
      </c>
      <c r="C223" s="2" t="s">
        <v>128</v>
      </c>
      <c r="D223" s="6">
        <v>44</v>
      </c>
      <c r="E223" s="6">
        <v>524.12</v>
      </c>
      <c r="F223" s="13">
        <f t="shared" si="24"/>
        <v>618.46159999999998</v>
      </c>
      <c r="G223" s="6">
        <v>0.73399999999999999</v>
      </c>
      <c r="H223" s="13">
        <f t="shared" si="25"/>
        <v>284.92096022105812</v>
      </c>
    </row>
    <row r="224" spans="1:9" s="6" customFormat="1" x14ac:dyDescent="0.25">
      <c r="A224" s="6">
        <v>31</v>
      </c>
      <c r="B224" s="6" t="s">
        <v>3</v>
      </c>
      <c r="C224" s="6" t="s">
        <v>150</v>
      </c>
      <c r="D224" s="6" t="s">
        <v>136</v>
      </c>
      <c r="E224" s="6">
        <v>524.82000000000005</v>
      </c>
      <c r="F224" s="13">
        <f t="shared" si="24"/>
        <v>619.2876</v>
      </c>
      <c r="H224" s="13">
        <f t="shared" si="25"/>
        <v>0</v>
      </c>
    </row>
    <row r="225" spans="1:8" s="6" customFormat="1" x14ac:dyDescent="0.25">
      <c r="A225" s="6">
        <v>31</v>
      </c>
      <c r="B225" s="6" t="s">
        <v>3</v>
      </c>
      <c r="C225" s="6" t="s">
        <v>155</v>
      </c>
      <c r="D225" s="6">
        <v>39</v>
      </c>
      <c r="E225" s="6">
        <v>874.12</v>
      </c>
      <c r="F225" s="13">
        <f t="shared" si="24"/>
        <v>1031.4615999999999</v>
      </c>
      <c r="H225" s="13">
        <f t="shared" si="25"/>
        <v>0</v>
      </c>
    </row>
    <row r="226" spans="1:8" s="6" customFormat="1" x14ac:dyDescent="0.25">
      <c r="A226" s="6">
        <v>31</v>
      </c>
      <c r="B226" s="6" t="s">
        <v>3</v>
      </c>
      <c r="C226" s="6" t="s">
        <v>128</v>
      </c>
      <c r="D226" s="6">
        <v>43</v>
      </c>
      <c r="E226" s="6">
        <v>524.12</v>
      </c>
      <c r="F226" s="13">
        <f t="shared" si="24"/>
        <v>618.46159999999998</v>
      </c>
      <c r="H226" s="13">
        <f t="shared" si="25"/>
        <v>0</v>
      </c>
    </row>
    <row r="227" spans="1:8" s="6" customFormat="1" x14ac:dyDescent="0.25">
      <c r="A227" s="6">
        <v>31</v>
      </c>
      <c r="B227" s="6" t="s">
        <v>3</v>
      </c>
      <c r="C227" s="6" t="s">
        <v>196</v>
      </c>
      <c r="D227" s="6" t="s">
        <v>39</v>
      </c>
      <c r="E227" s="6">
        <v>261.62</v>
      </c>
      <c r="F227" s="13">
        <f t="shared" si="24"/>
        <v>308.71159999999998</v>
      </c>
      <c r="H227" s="13">
        <f t="shared" si="25"/>
        <v>0</v>
      </c>
    </row>
    <row r="228" spans="1:8" s="6" customFormat="1" x14ac:dyDescent="0.25">
      <c r="A228" s="6">
        <v>31</v>
      </c>
      <c r="B228" s="6" t="s">
        <v>3</v>
      </c>
      <c r="C228" s="6" t="s">
        <v>263</v>
      </c>
      <c r="D228" s="6" t="s">
        <v>264</v>
      </c>
      <c r="E228" s="6">
        <v>699.12</v>
      </c>
      <c r="F228" s="13">
        <f t="shared" si="24"/>
        <v>824.96159999999998</v>
      </c>
      <c r="H228" s="13">
        <f t="shared" si="25"/>
        <v>0</v>
      </c>
    </row>
    <row r="229" spans="1:8" s="6" customFormat="1" x14ac:dyDescent="0.25">
      <c r="A229" s="6">
        <v>31</v>
      </c>
      <c r="B229" s="6" t="s">
        <v>3</v>
      </c>
      <c r="C229" s="6" t="s">
        <v>265</v>
      </c>
      <c r="D229" s="6" t="s">
        <v>266</v>
      </c>
      <c r="E229" s="6">
        <v>174.12</v>
      </c>
      <c r="F229" s="13">
        <f t="shared" si="24"/>
        <v>205.4616</v>
      </c>
      <c r="H229" s="13">
        <f t="shared" si="25"/>
        <v>0</v>
      </c>
    </row>
    <row r="230" spans="1:8" s="6" customFormat="1" x14ac:dyDescent="0.25">
      <c r="A230" s="6">
        <v>31</v>
      </c>
      <c r="B230" s="6" t="s">
        <v>3</v>
      </c>
      <c r="C230" s="6" t="s">
        <v>300</v>
      </c>
      <c r="D230" s="6" t="s">
        <v>39</v>
      </c>
      <c r="E230" s="6">
        <v>104.12</v>
      </c>
      <c r="F230" s="13">
        <f t="shared" si="24"/>
        <v>122.8616</v>
      </c>
      <c r="H230" s="13">
        <f t="shared" si="25"/>
        <v>0</v>
      </c>
    </row>
    <row r="231" spans="1:8" s="6" customFormat="1" x14ac:dyDescent="0.25">
      <c r="A231" s="6">
        <v>31</v>
      </c>
      <c r="B231" t="s">
        <v>3</v>
      </c>
      <c r="C231" t="s">
        <v>335</v>
      </c>
      <c r="D231" t="s">
        <v>48</v>
      </c>
      <c r="E231">
        <v>3149.82</v>
      </c>
      <c r="F231" s="13">
        <f t="shared" si="24"/>
        <v>3716.7876000000001</v>
      </c>
      <c r="H231" s="13">
        <f t="shared" si="25"/>
        <v>0</v>
      </c>
    </row>
    <row r="232" spans="1:8" s="6" customFormat="1" x14ac:dyDescent="0.25">
      <c r="A232" s="6">
        <v>31</v>
      </c>
      <c r="B232" t="s">
        <v>3</v>
      </c>
      <c r="C232" t="s">
        <v>348</v>
      </c>
      <c r="D232" t="s">
        <v>50</v>
      </c>
      <c r="E232">
        <v>104.12</v>
      </c>
      <c r="F232" s="13">
        <f t="shared" si="24"/>
        <v>122.8616</v>
      </c>
      <c r="H232" s="13">
        <f t="shared" si="25"/>
        <v>0</v>
      </c>
    </row>
    <row r="233" spans="1:8" s="6" customFormat="1" x14ac:dyDescent="0.25">
      <c r="A233" s="6">
        <v>31</v>
      </c>
      <c r="B233" t="s">
        <v>3</v>
      </c>
      <c r="C233" t="s">
        <v>349</v>
      </c>
      <c r="D233" t="s">
        <v>50</v>
      </c>
      <c r="E233">
        <v>139.12</v>
      </c>
      <c r="F233" s="13">
        <f t="shared" si="24"/>
        <v>164.16159999999999</v>
      </c>
      <c r="H233" s="13">
        <f t="shared" si="25"/>
        <v>0</v>
      </c>
    </row>
    <row r="234" spans="1:8" s="19" customFormat="1" x14ac:dyDescent="0.25">
      <c r="A234" s="19">
        <v>1400</v>
      </c>
      <c r="F234" s="20"/>
      <c r="G234" s="19">
        <f>SUM(G216:G233)</f>
        <v>1.788</v>
      </c>
      <c r="H234" s="20">
        <f>SUM(H216:H233)</f>
        <v>694.05814288181455</v>
      </c>
    </row>
    <row r="235" spans="1:8" s="6" customFormat="1" x14ac:dyDescent="0.25">
      <c r="A235" s="6">
        <v>32</v>
      </c>
      <c r="B235" s="6" t="s">
        <v>21</v>
      </c>
      <c r="C235" s="2" t="s">
        <v>113</v>
      </c>
      <c r="D235" s="6" t="s">
        <v>40</v>
      </c>
      <c r="E235" s="6">
        <v>173.25</v>
      </c>
      <c r="F235" s="13">
        <f>E235*1.18</f>
        <v>204.435</v>
      </c>
      <c r="G235" s="6">
        <v>0.13200000000000001</v>
      </c>
      <c r="H235" s="13">
        <f>G235*$B$3</f>
        <v>51.239191756375575</v>
      </c>
    </row>
    <row r="236" spans="1:8" s="6" customFormat="1" x14ac:dyDescent="0.25">
      <c r="A236" s="6">
        <v>32</v>
      </c>
      <c r="B236" s="6" t="s">
        <v>21</v>
      </c>
      <c r="C236" s="2" t="s">
        <v>119</v>
      </c>
      <c r="D236" s="6" t="s">
        <v>46</v>
      </c>
      <c r="E236" s="6">
        <v>174.12</v>
      </c>
      <c r="F236" s="13">
        <f>E236*1.18</f>
        <v>205.4616</v>
      </c>
      <c r="G236" s="6">
        <v>0.19700000000000001</v>
      </c>
      <c r="H236" s="13">
        <f>G236*$B$3</f>
        <v>76.470611939439308</v>
      </c>
    </row>
    <row r="237" spans="1:8" s="19" customFormat="1" x14ac:dyDescent="0.25">
      <c r="F237" s="20"/>
      <c r="G237" s="19">
        <f>SUM(G235:G236)</f>
        <v>0.32900000000000001</v>
      </c>
      <c r="H237" s="20">
        <f>SUM(H235:H236)</f>
        <v>127.70980369581488</v>
      </c>
    </row>
    <row r="238" spans="1:8" s="6" customFormat="1" x14ac:dyDescent="0.25">
      <c r="A238" s="6">
        <v>33</v>
      </c>
      <c r="B238" s="6" t="s">
        <v>4</v>
      </c>
      <c r="C238" s="6" t="s">
        <v>222</v>
      </c>
      <c r="D238" s="6">
        <v>1</v>
      </c>
      <c r="E238" s="6">
        <v>262.32</v>
      </c>
      <c r="F238" s="13">
        <f>E238*1.18</f>
        <v>309.5376</v>
      </c>
      <c r="H238" s="13">
        <f>G238*$B$3</f>
        <v>0</v>
      </c>
    </row>
    <row r="239" spans="1:8" s="6" customFormat="1" x14ac:dyDescent="0.25">
      <c r="A239" s="6">
        <v>33</v>
      </c>
      <c r="B239" s="6" t="s">
        <v>4</v>
      </c>
      <c r="C239" s="6" t="s">
        <v>223</v>
      </c>
      <c r="D239" s="6">
        <v>1</v>
      </c>
      <c r="E239" s="6">
        <v>314.82</v>
      </c>
      <c r="F239" s="13">
        <f>E239*1.18</f>
        <v>371.48759999999999</v>
      </c>
      <c r="H239" s="13">
        <f>G239*$B$3</f>
        <v>0</v>
      </c>
    </row>
    <row r="240" spans="1:8" s="6" customFormat="1" x14ac:dyDescent="0.25">
      <c r="A240" s="6">
        <v>33</v>
      </c>
      <c r="B240" s="6" t="s">
        <v>4</v>
      </c>
      <c r="C240" s="6" t="s">
        <v>224</v>
      </c>
      <c r="D240" s="6">
        <v>1</v>
      </c>
      <c r="E240" s="6">
        <v>262.32</v>
      </c>
      <c r="F240" s="13">
        <f>E240*1.18</f>
        <v>309.5376</v>
      </c>
      <c r="H240" s="13">
        <f>G240*$B$3</f>
        <v>0</v>
      </c>
    </row>
    <row r="241" spans="1:8" s="19" customFormat="1" x14ac:dyDescent="0.25">
      <c r="A241" s="19">
        <v>100</v>
      </c>
      <c r="F241" s="20"/>
      <c r="G241" s="19">
        <f>SUM(G238:G240)</f>
        <v>0</v>
      </c>
      <c r="H241" s="20">
        <f>SUM(H238:H240)</f>
        <v>0</v>
      </c>
    </row>
    <row r="242" spans="1:8" s="6" customFormat="1" x14ac:dyDescent="0.25">
      <c r="A242" s="6">
        <v>34</v>
      </c>
      <c r="B242" s="6" t="s">
        <v>74</v>
      </c>
      <c r="C242" s="2" t="s">
        <v>73</v>
      </c>
      <c r="D242" s="6" t="s">
        <v>37</v>
      </c>
      <c r="E242" s="6">
        <v>524.12</v>
      </c>
      <c r="F242" s="13">
        <f t="shared" ref="F242:F252" si="26">E242*1.18</f>
        <v>618.46159999999998</v>
      </c>
      <c r="G242" s="6">
        <v>0.23100000000000001</v>
      </c>
      <c r="H242" s="13">
        <f t="shared" ref="H242:H252" si="27">G242*$B$3</f>
        <v>89.668585573657253</v>
      </c>
    </row>
    <row r="243" spans="1:8" s="6" customFormat="1" x14ac:dyDescent="0.25">
      <c r="A243" s="6">
        <v>34</v>
      </c>
      <c r="B243" s="6" t="s">
        <v>74</v>
      </c>
      <c r="C243" s="2" t="s">
        <v>84</v>
      </c>
      <c r="D243" s="6" t="s">
        <v>42</v>
      </c>
      <c r="E243" s="6">
        <v>349.12</v>
      </c>
      <c r="F243" s="13">
        <f t="shared" si="26"/>
        <v>411.96159999999998</v>
      </c>
      <c r="G243" s="6">
        <v>0.25800000000000001</v>
      </c>
      <c r="H243" s="13">
        <f t="shared" si="27"/>
        <v>100.14932934200681</v>
      </c>
    </row>
    <row r="244" spans="1:8" s="6" customFormat="1" x14ac:dyDescent="0.25">
      <c r="A244" s="6">
        <v>34</v>
      </c>
      <c r="B244" s="6" t="s">
        <v>74</v>
      </c>
      <c r="C244" s="2" t="s">
        <v>138</v>
      </c>
      <c r="D244" s="6">
        <v>26</v>
      </c>
      <c r="E244" s="6">
        <v>524.12</v>
      </c>
      <c r="F244" s="13">
        <f t="shared" si="26"/>
        <v>618.46159999999998</v>
      </c>
      <c r="G244" s="6">
        <v>0.45</v>
      </c>
      <c r="H244" s="13">
        <f t="shared" si="27"/>
        <v>174.67906280582582</v>
      </c>
    </row>
    <row r="245" spans="1:8" s="6" customFormat="1" x14ac:dyDescent="0.25">
      <c r="A245" s="6">
        <v>34</v>
      </c>
      <c r="B245" s="6" t="s">
        <v>74</v>
      </c>
      <c r="C245" s="6" t="s">
        <v>280</v>
      </c>
      <c r="D245" s="6" t="s">
        <v>37</v>
      </c>
      <c r="E245" s="6">
        <v>524.12</v>
      </c>
      <c r="F245" s="13">
        <f t="shared" si="26"/>
        <v>618.46159999999998</v>
      </c>
      <c r="H245" s="13">
        <f t="shared" si="27"/>
        <v>0</v>
      </c>
    </row>
    <row r="246" spans="1:8" s="6" customFormat="1" x14ac:dyDescent="0.25">
      <c r="A246" s="6">
        <v>34</v>
      </c>
      <c r="B246" s="6" t="s">
        <v>74</v>
      </c>
      <c r="C246" s="6" t="s">
        <v>283</v>
      </c>
      <c r="D246" s="6" t="s">
        <v>284</v>
      </c>
      <c r="E246" s="6">
        <v>297.32</v>
      </c>
      <c r="F246" s="13">
        <f t="shared" si="26"/>
        <v>350.83759999999995</v>
      </c>
      <c r="H246" s="13">
        <f t="shared" si="27"/>
        <v>0</v>
      </c>
    </row>
    <row r="247" spans="1:8" s="6" customFormat="1" x14ac:dyDescent="0.25">
      <c r="A247" s="6">
        <v>34</v>
      </c>
      <c r="B247" s="6" t="s">
        <v>74</v>
      </c>
      <c r="C247" s="6" t="s">
        <v>283</v>
      </c>
      <c r="D247" s="6" t="s">
        <v>284</v>
      </c>
      <c r="E247" s="6">
        <v>297.32</v>
      </c>
      <c r="F247" s="13">
        <f t="shared" si="26"/>
        <v>350.83759999999995</v>
      </c>
      <c r="H247" s="13">
        <f t="shared" si="27"/>
        <v>0</v>
      </c>
    </row>
    <row r="248" spans="1:8" s="6" customFormat="1" x14ac:dyDescent="0.25">
      <c r="A248" s="6">
        <v>34</v>
      </c>
      <c r="B248" s="6" t="s">
        <v>74</v>
      </c>
      <c r="C248" s="6" t="s">
        <v>294</v>
      </c>
      <c r="D248" s="6">
        <v>38</v>
      </c>
      <c r="E248" s="6">
        <v>874.82</v>
      </c>
      <c r="F248" s="13">
        <f t="shared" si="26"/>
        <v>1032.2876000000001</v>
      </c>
      <c r="H248" s="13">
        <f t="shared" si="27"/>
        <v>0</v>
      </c>
    </row>
    <row r="249" spans="1:8" s="6" customFormat="1" x14ac:dyDescent="0.25">
      <c r="A249" s="6">
        <v>34</v>
      </c>
      <c r="B249" s="6" t="s">
        <v>74</v>
      </c>
      <c r="C249" s="6" t="s">
        <v>295</v>
      </c>
      <c r="D249" s="6">
        <v>36</v>
      </c>
      <c r="E249" s="6">
        <v>349.12</v>
      </c>
      <c r="F249" s="13">
        <f t="shared" si="26"/>
        <v>411.96159999999998</v>
      </c>
      <c r="H249" s="13">
        <f t="shared" si="27"/>
        <v>0</v>
      </c>
    </row>
    <row r="250" spans="1:8" s="6" customFormat="1" x14ac:dyDescent="0.25">
      <c r="A250" s="6">
        <v>34</v>
      </c>
      <c r="B250" t="s">
        <v>74</v>
      </c>
      <c r="C250" t="s">
        <v>347</v>
      </c>
      <c r="D250" t="s">
        <v>38</v>
      </c>
      <c r="E250">
        <v>1399.12</v>
      </c>
      <c r="F250" s="13">
        <f t="shared" si="26"/>
        <v>1650.9615999999999</v>
      </c>
      <c r="H250" s="13">
        <f t="shared" si="27"/>
        <v>0</v>
      </c>
    </row>
    <row r="251" spans="1:8" s="6" customFormat="1" x14ac:dyDescent="0.25">
      <c r="A251" s="6">
        <v>34</v>
      </c>
      <c r="B251" t="s">
        <v>74</v>
      </c>
      <c r="C251" t="s">
        <v>353</v>
      </c>
      <c r="D251" t="s">
        <v>38</v>
      </c>
      <c r="E251">
        <v>261.62</v>
      </c>
      <c r="F251" s="13">
        <f t="shared" si="26"/>
        <v>308.71159999999998</v>
      </c>
      <c r="H251" s="13">
        <f t="shared" si="27"/>
        <v>0</v>
      </c>
    </row>
    <row r="252" spans="1:8" s="6" customFormat="1" x14ac:dyDescent="0.25">
      <c r="A252" s="6">
        <v>34</v>
      </c>
      <c r="B252" t="s">
        <v>74</v>
      </c>
      <c r="C252" t="s">
        <v>354</v>
      </c>
      <c r="D252" t="s">
        <v>38</v>
      </c>
      <c r="E252">
        <v>436.62</v>
      </c>
      <c r="F252" s="13">
        <f t="shared" si="26"/>
        <v>515.21159999999998</v>
      </c>
      <c r="H252" s="13">
        <f t="shared" si="27"/>
        <v>0</v>
      </c>
    </row>
    <row r="253" spans="1:8" s="19" customFormat="1" x14ac:dyDescent="0.25">
      <c r="A253" s="19">
        <v>800</v>
      </c>
      <c r="F253" s="20"/>
      <c r="G253" s="19">
        <f>SUM(G242:G252)</f>
        <v>0.93900000000000006</v>
      </c>
      <c r="H253" s="20">
        <f>SUM(H242:H252)</f>
        <v>364.49697772148988</v>
      </c>
    </row>
    <row r="254" spans="1:8" s="6" customFormat="1" x14ac:dyDescent="0.25">
      <c r="A254" s="6">
        <v>35</v>
      </c>
      <c r="B254" s="6" t="s">
        <v>149</v>
      </c>
      <c r="C254" s="6" t="s">
        <v>147</v>
      </c>
      <c r="D254" s="6" t="s">
        <v>148</v>
      </c>
      <c r="E254" s="6">
        <v>1399.12</v>
      </c>
      <c r="F254" s="13">
        <f>E254*1.18</f>
        <v>1650.9615999999999</v>
      </c>
      <c r="H254" s="13">
        <f>G254*$B$3</f>
        <v>0</v>
      </c>
    </row>
    <row r="255" spans="1:8" s="6" customFormat="1" x14ac:dyDescent="0.25">
      <c r="A255" s="6">
        <v>35</v>
      </c>
      <c r="B255" s="6" t="s">
        <v>149</v>
      </c>
      <c r="C255" s="6" t="s">
        <v>252</v>
      </c>
      <c r="D255" s="6" t="s">
        <v>46</v>
      </c>
      <c r="E255" s="6">
        <v>349.12</v>
      </c>
      <c r="F255" s="13">
        <f>E255*1.18</f>
        <v>411.96159999999998</v>
      </c>
      <c r="H255" s="13">
        <f>G255*$B$3</f>
        <v>0</v>
      </c>
    </row>
    <row r="256" spans="1:8" s="6" customFormat="1" x14ac:dyDescent="0.25">
      <c r="A256" s="6">
        <v>35</v>
      </c>
      <c r="B256" s="6" t="s">
        <v>149</v>
      </c>
      <c r="C256" s="6" t="s">
        <v>285</v>
      </c>
      <c r="D256" s="6" t="s">
        <v>45</v>
      </c>
      <c r="E256" s="6">
        <v>699.12</v>
      </c>
      <c r="F256" s="13">
        <f>E256*1.18</f>
        <v>824.96159999999998</v>
      </c>
      <c r="H256" s="13">
        <f>G256*$B$3</f>
        <v>0</v>
      </c>
    </row>
    <row r="257" spans="1:9" s="19" customFormat="1" x14ac:dyDescent="0.25">
      <c r="A257" s="19">
        <v>300</v>
      </c>
      <c r="F257" s="20"/>
      <c r="G257" s="19">
        <f>SUM(G254:G256)</f>
        <v>0</v>
      </c>
      <c r="H257" s="20">
        <f>SUM(H254:H256)</f>
        <v>0</v>
      </c>
    </row>
    <row r="258" spans="1:9" s="6" customFormat="1" x14ac:dyDescent="0.25">
      <c r="A258" s="6">
        <v>36</v>
      </c>
      <c r="B258" s="6" t="s">
        <v>299</v>
      </c>
      <c r="C258" s="6" t="s">
        <v>298</v>
      </c>
      <c r="D258" s="6" t="s">
        <v>44</v>
      </c>
      <c r="E258" s="6">
        <v>174.12</v>
      </c>
      <c r="F258" s="13">
        <f>E258*1.18</f>
        <v>205.4616</v>
      </c>
      <c r="H258" s="13">
        <f>G258*$B$3</f>
        <v>0</v>
      </c>
    </row>
    <row r="259" spans="1:9" s="19" customFormat="1" x14ac:dyDescent="0.25">
      <c r="F259" s="20"/>
      <c r="G259" s="19">
        <f>SUM(G258)</f>
        <v>0</v>
      </c>
      <c r="H259" s="20">
        <f>SUM(H258)</f>
        <v>0</v>
      </c>
    </row>
    <row r="260" spans="1:9" s="6" customFormat="1" x14ac:dyDescent="0.25">
      <c r="A260" s="6">
        <v>37</v>
      </c>
      <c r="B260" s="6" t="s">
        <v>22</v>
      </c>
      <c r="C260" s="2" t="s">
        <v>82</v>
      </c>
      <c r="D260" s="6" t="s">
        <v>36</v>
      </c>
      <c r="E260" s="6">
        <v>209.12</v>
      </c>
      <c r="F260" s="13">
        <f t="shared" ref="F260:F277" si="28">E260*1.18</f>
        <v>246.76159999999999</v>
      </c>
      <c r="G260" s="6">
        <v>0.18</v>
      </c>
      <c r="H260" s="13">
        <f t="shared" ref="H260:H277" si="29">G260*$B$3</f>
        <v>69.871625122330329</v>
      </c>
    </row>
    <row r="261" spans="1:9" s="6" customFormat="1" x14ac:dyDescent="0.25">
      <c r="A261" s="6">
        <v>37</v>
      </c>
      <c r="B261" s="6" t="s">
        <v>22</v>
      </c>
      <c r="C261" s="2" t="s">
        <v>85</v>
      </c>
      <c r="D261" s="6" t="s">
        <v>37</v>
      </c>
      <c r="E261" s="6">
        <v>174.12</v>
      </c>
      <c r="F261" s="13">
        <f t="shared" si="28"/>
        <v>205.4616</v>
      </c>
      <c r="G261" s="6">
        <v>0.193</v>
      </c>
      <c r="H261" s="13">
        <f t="shared" si="29"/>
        <v>74.917909158943075</v>
      </c>
    </row>
    <row r="262" spans="1:9" s="6" customFormat="1" x14ac:dyDescent="0.25">
      <c r="A262" s="6">
        <v>37</v>
      </c>
      <c r="B262" s="6" t="s">
        <v>22</v>
      </c>
      <c r="C262" s="2" t="s">
        <v>113</v>
      </c>
      <c r="D262" s="6" t="s">
        <v>40</v>
      </c>
      <c r="E262" s="6">
        <v>173.25</v>
      </c>
      <c r="F262" s="13">
        <f t="shared" si="28"/>
        <v>204.435</v>
      </c>
      <c r="G262" s="6">
        <v>0.13</v>
      </c>
      <c r="H262" s="13">
        <f t="shared" si="29"/>
        <v>50.462840366127459</v>
      </c>
    </row>
    <row r="263" spans="1:9" s="6" customFormat="1" x14ac:dyDescent="0.25">
      <c r="A263" s="6">
        <v>37</v>
      </c>
      <c r="B263" s="6" t="s">
        <v>22</v>
      </c>
      <c r="C263" s="2" t="s">
        <v>135</v>
      </c>
      <c r="D263" s="6" t="s">
        <v>136</v>
      </c>
      <c r="E263" s="6">
        <v>261.62</v>
      </c>
      <c r="F263" s="13">
        <f t="shared" si="28"/>
        <v>308.71159999999998</v>
      </c>
      <c r="G263" s="6">
        <v>0.114</v>
      </c>
      <c r="H263" s="13">
        <f t="shared" si="29"/>
        <v>44.252029244142541</v>
      </c>
    </row>
    <row r="264" spans="1:9" s="6" customFormat="1" x14ac:dyDescent="0.25">
      <c r="A264" s="6">
        <v>37</v>
      </c>
      <c r="B264" s="6" t="s">
        <v>22</v>
      </c>
      <c r="C264" s="6" t="s">
        <v>144</v>
      </c>
      <c r="D264" s="6" t="s">
        <v>39</v>
      </c>
      <c r="E264" s="6">
        <v>174.12</v>
      </c>
      <c r="F264" s="13">
        <f t="shared" si="28"/>
        <v>205.4616</v>
      </c>
      <c r="H264" s="13">
        <f t="shared" si="29"/>
        <v>0</v>
      </c>
    </row>
    <row r="265" spans="1:9" s="6" customFormat="1" x14ac:dyDescent="0.25">
      <c r="A265" s="6">
        <v>37</v>
      </c>
      <c r="B265" s="6" t="s">
        <v>22</v>
      </c>
      <c r="C265" s="6" t="s">
        <v>160</v>
      </c>
      <c r="D265" s="6" t="s">
        <v>161</v>
      </c>
      <c r="E265" s="6">
        <v>174.12</v>
      </c>
      <c r="F265" s="13">
        <f t="shared" si="28"/>
        <v>205.4616</v>
      </c>
      <c r="H265" s="13">
        <f t="shared" si="29"/>
        <v>0</v>
      </c>
    </row>
    <row r="266" spans="1:9" s="6" customFormat="1" x14ac:dyDescent="0.25">
      <c r="A266" s="6">
        <v>37</v>
      </c>
      <c r="B266" s="6" t="s">
        <v>22</v>
      </c>
      <c r="C266" s="6" t="s">
        <v>166</v>
      </c>
      <c r="D266" s="6" t="s">
        <v>37</v>
      </c>
      <c r="E266" s="6">
        <v>436.62</v>
      </c>
      <c r="F266" s="13">
        <f t="shared" si="28"/>
        <v>515.21159999999998</v>
      </c>
      <c r="H266" s="13">
        <f t="shared" si="29"/>
        <v>0</v>
      </c>
    </row>
    <row r="267" spans="1:9" s="6" customFormat="1" x14ac:dyDescent="0.25">
      <c r="A267" s="6">
        <v>37</v>
      </c>
      <c r="B267" s="6" t="s">
        <v>22</v>
      </c>
      <c r="C267" s="6" t="s">
        <v>188</v>
      </c>
      <c r="D267" s="6" t="s">
        <v>37</v>
      </c>
      <c r="E267" s="6">
        <v>174.12</v>
      </c>
      <c r="F267" s="13">
        <f t="shared" si="28"/>
        <v>205.4616</v>
      </c>
      <c r="H267" s="13">
        <f t="shared" si="29"/>
        <v>0</v>
      </c>
    </row>
    <row r="268" spans="1:9" s="6" customFormat="1" x14ac:dyDescent="0.25">
      <c r="A268" s="6">
        <v>37</v>
      </c>
      <c r="B268" s="6" t="s">
        <v>22</v>
      </c>
      <c r="C268" s="6" t="s">
        <v>194</v>
      </c>
      <c r="D268" s="6" t="s">
        <v>37</v>
      </c>
      <c r="E268" s="6">
        <v>226.62</v>
      </c>
      <c r="F268" s="13">
        <f t="shared" si="28"/>
        <v>267.41159999999996</v>
      </c>
      <c r="H268" s="13">
        <f t="shared" si="29"/>
        <v>0</v>
      </c>
    </row>
    <row r="269" spans="1:9" s="18" customFormat="1" x14ac:dyDescent="0.25">
      <c r="A269" s="6">
        <v>37</v>
      </c>
      <c r="B269" s="6" t="s">
        <v>22</v>
      </c>
      <c r="C269" s="6" t="s">
        <v>195</v>
      </c>
      <c r="D269" s="6" t="s">
        <v>40</v>
      </c>
      <c r="E269" s="6">
        <v>139.12</v>
      </c>
      <c r="F269" s="13">
        <f t="shared" si="28"/>
        <v>164.16159999999999</v>
      </c>
      <c r="H269" s="13">
        <f t="shared" si="29"/>
        <v>0</v>
      </c>
      <c r="I269" s="17"/>
    </row>
    <row r="270" spans="1:9" s="6" customFormat="1" x14ac:dyDescent="0.25">
      <c r="A270" s="6">
        <v>37</v>
      </c>
      <c r="B270" s="6" t="s">
        <v>22</v>
      </c>
      <c r="C270" s="6" t="s">
        <v>213</v>
      </c>
      <c r="D270" s="6" t="s">
        <v>37</v>
      </c>
      <c r="E270" s="6">
        <v>174.12</v>
      </c>
      <c r="F270" s="13">
        <f t="shared" si="28"/>
        <v>205.4616</v>
      </c>
      <c r="H270" s="13">
        <f t="shared" si="29"/>
        <v>0</v>
      </c>
    </row>
    <row r="271" spans="1:9" s="6" customFormat="1" x14ac:dyDescent="0.25">
      <c r="A271" s="6">
        <v>37</v>
      </c>
      <c r="B271" s="6" t="s">
        <v>22</v>
      </c>
      <c r="C271" s="6" t="s">
        <v>241</v>
      </c>
      <c r="D271" s="6" t="s">
        <v>37</v>
      </c>
      <c r="E271" s="6">
        <v>174.12</v>
      </c>
      <c r="F271" s="13">
        <f t="shared" si="28"/>
        <v>205.4616</v>
      </c>
      <c r="H271" s="13">
        <f t="shared" si="29"/>
        <v>0</v>
      </c>
    </row>
    <row r="272" spans="1:9" s="6" customFormat="1" x14ac:dyDescent="0.25">
      <c r="A272" s="6">
        <v>37</v>
      </c>
      <c r="B272" s="6" t="s">
        <v>22</v>
      </c>
      <c r="C272" s="6" t="s">
        <v>281</v>
      </c>
      <c r="D272" s="6">
        <v>1</v>
      </c>
      <c r="E272" s="6">
        <v>104.12</v>
      </c>
      <c r="F272" s="13">
        <f t="shared" si="28"/>
        <v>122.8616</v>
      </c>
      <c r="H272" s="13">
        <f t="shared" si="29"/>
        <v>0</v>
      </c>
    </row>
    <row r="273" spans="1:8" s="6" customFormat="1" x14ac:dyDescent="0.25">
      <c r="A273" s="6">
        <v>37</v>
      </c>
      <c r="B273" s="6" t="s">
        <v>22</v>
      </c>
      <c r="C273" s="6" t="s">
        <v>282</v>
      </c>
      <c r="D273" s="6" t="s">
        <v>40</v>
      </c>
      <c r="E273" s="6">
        <v>174.12</v>
      </c>
      <c r="F273" s="13">
        <f t="shared" si="28"/>
        <v>205.4616</v>
      </c>
      <c r="H273" s="13">
        <f t="shared" si="29"/>
        <v>0</v>
      </c>
    </row>
    <row r="274" spans="1:8" s="6" customFormat="1" x14ac:dyDescent="0.25">
      <c r="A274" s="6">
        <v>37</v>
      </c>
      <c r="B274" s="6" t="s">
        <v>22</v>
      </c>
      <c r="C274" s="6" t="s">
        <v>308</v>
      </c>
      <c r="D274" s="6" t="s">
        <v>54</v>
      </c>
      <c r="E274" s="6">
        <v>139.12</v>
      </c>
      <c r="F274" s="13">
        <f t="shared" si="28"/>
        <v>164.16159999999999</v>
      </c>
      <c r="H274" s="13">
        <f t="shared" si="29"/>
        <v>0</v>
      </c>
    </row>
    <row r="275" spans="1:8" s="6" customFormat="1" x14ac:dyDescent="0.25">
      <c r="A275" s="6">
        <v>37</v>
      </c>
      <c r="B275" t="s">
        <v>22</v>
      </c>
      <c r="C275" t="s">
        <v>333</v>
      </c>
      <c r="D275">
        <v>44</v>
      </c>
      <c r="E275">
        <v>1049.1199999999999</v>
      </c>
      <c r="F275" s="13">
        <f t="shared" si="28"/>
        <v>1237.9615999999999</v>
      </c>
      <c r="H275" s="13">
        <f t="shared" si="29"/>
        <v>0</v>
      </c>
    </row>
    <row r="276" spans="1:8" s="6" customFormat="1" x14ac:dyDescent="0.25">
      <c r="A276" s="6">
        <v>37</v>
      </c>
      <c r="B276" t="s">
        <v>22</v>
      </c>
      <c r="C276" t="s">
        <v>334</v>
      </c>
      <c r="D276" t="s">
        <v>37</v>
      </c>
      <c r="E276">
        <v>261.62</v>
      </c>
      <c r="F276" s="13">
        <f t="shared" si="28"/>
        <v>308.71159999999998</v>
      </c>
      <c r="H276" s="13">
        <f t="shared" si="29"/>
        <v>0</v>
      </c>
    </row>
    <row r="277" spans="1:8" s="6" customFormat="1" x14ac:dyDescent="0.25">
      <c r="A277" s="6">
        <v>37</v>
      </c>
      <c r="B277" s="6" t="s">
        <v>267</v>
      </c>
      <c r="C277" s="6" t="s">
        <v>265</v>
      </c>
      <c r="D277" s="6" t="s">
        <v>266</v>
      </c>
      <c r="E277" s="6">
        <v>174.12</v>
      </c>
      <c r="F277" s="13">
        <f t="shared" si="28"/>
        <v>205.4616</v>
      </c>
      <c r="H277" s="13">
        <f t="shared" si="29"/>
        <v>0</v>
      </c>
    </row>
    <row r="278" spans="1:8" s="19" customFormat="1" x14ac:dyDescent="0.25">
      <c r="A278" s="19">
        <v>1000</v>
      </c>
      <c r="F278" s="20"/>
      <c r="G278" s="19">
        <f>SUM(G260:G277)</f>
        <v>0.61699999999999999</v>
      </c>
      <c r="H278" s="20">
        <f>SUM(H260:H277)</f>
        <v>239.5044038915434</v>
      </c>
    </row>
    <row r="279" spans="1:8" s="6" customFormat="1" x14ac:dyDescent="0.25">
      <c r="A279" s="6">
        <v>38</v>
      </c>
      <c r="B279" s="6" t="s">
        <v>214</v>
      </c>
      <c r="C279" s="6" t="s">
        <v>213</v>
      </c>
      <c r="D279" s="6" t="s">
        <v>37</v>
      </c>
      <c r="E279" s="6">
        <v>174.12</v>
      </c>
      <c r="F279" s="13">
        <f>E279*1.18</f>
        <v>205.4616</v>
      </c>
      <c r="H279" s="13">
        <f>G279*$B$3</f>
        <v>0</v>
      </c>
    </row>
    <row r="280" spans="1:8" s="19" customFormat="1" x14ac:dyDescent="0.25">
      <c r="F280" s="20"/>
      <c r="G280" s="19">
        <f>SUM(G279)</f>
        <v>0</v>
      </c>
      <c r="H280" s="20">
        <f>SUM(H279)</f>
        <v>0</v>
      </c>
    </row>
    <row r="281" spans="1:8" s="6" customFormat="1" x14ac:dyDescent="0.25">
      <c r="A281" s="6">
        <v>39</v>
      </c>
      <c r="B281" s="6" t="s">
        <v>61</v>
      </c>
      <c r="C281" s="2" t="s">
        <v>59</v>
      </c>
      <c r="D281" s="6" t="s">
        <v>60</v>
      </c>
      <c r="E281" s="6">
        <v>349.12</v>
      </c>
      <c r="F281" s="13">
        <f t="shared" ref="F281:F288" si="30">E281*1.18</f>
        <v>411.96159999999998</v>
      </c>
      <c r="G281" s="6">
        <v>0.24299999999999999</v>
      </c>
      <c r="H281" s="13">
        <f t="shared" ref="H281:H309" si="31">G281*$B$3</f>
        <v>94.326693915145938</v>
      </c>
    </row>
    <row r="282" spans="1:8" s="6" customFormat="1" x14ac:dyDescent="0.25">
      <c r="A282" s="6">
        <v>39</v>
      </c>
      <c r="B282" s="6" t="s">
        <v>61</v>
      </c>
      <c r="C282" s="2" t="s">
        <v>63</v>
      </c>
      <c r="D282" s="6" t="s">
        <v>36</v>
      </c>
      <c r="E282" s="6">
        <v>174.12</v>
      </c>
      <c r="F282" s="13">
        <f t="shared" si="30"/>
        <v>205.4616</v>
      </c>
      <c r="G282" s="6">
        <v>9.7000000000000003E-2</v>
      </c>
      <c r="H282" s="13">
        <f t="shared" si="31"/>
        <v>37.653042427033569</v>
      </c>
    </row>
    <row r="283" spans="1:8" s="6" customFormat="1" x14ac:dyDescent="0.25">
      <c r="A283" s="6">
        <v>39</v>
      </c>
      <c r="B283" s="6" t="s">
        <v>61</v>
      </c>
      <c r="C283" s="2" t="s">
        <v>64</v>
      </c>
      <c r="D283" s="6" t="s">
        <v>60</v>
      </c>
      <c r="E283" s="6">
        <v>191.62</v>
      </c>
      <c r="F283" s="13">
        <f t="shared" si="30"/>
        <v>226.11159999999998</v>
      </c>
      <c r="G283" s="6">
        <v>0.154</v>
      </c>
      <c r="H283" s="13">
        <f t="shared" si="31"/>
        <v>59.779057049104836</v>
      </c>
    </row>
    <row r="284" spans="1:8" s="6" customFormat="1" x14ac:dyDescent="0.25">
      <c r="A284" s="6">
        <v>39</v>
      </c>
      <c r="B284" s="6" t="s">
        <v>61</v>
      </c>
      <c r="C284" s="2" t="s">
        <v>139</v>
      </c>
      <c r="D284" s="6" t="s">
        <v>36</v>
      </c>
      <c r="E284" s="6">
        <v>139.12</v>
      </c>
      <c r="F284" s="13">
        <f t="shared" si="30"/>
        <v>164.16159999999999</v>
      </c>
      <c r="G284" s="6">
        <v>9.6000000000000002E-2</v>
      </c>
      <c r="H284" s="13">
        <f t="shared" si="31"/>
        <v>37.264866731909507</v>
      </c>
    </row>
    <row r="285" spans="1:8" s="6" customFormat="1" x14ac:dyDescent="0.25">
      <c r="A285" s="6">
        <v>39</v>
      </c>
      <c r="B285" s="6" t="s">
        <v>61</v>
      </c>
      <c r="C285" s="2" t="s">
        <v>140</v>
      </c>
      <c r="D285" s="6" t="s">
        <v>60</v>
      </c>
      <c r="E285" s="6">
        <v>139.12</v>
      </c>
      <c r="F285" s="13">
        <f t="shared" si="30"/>
        <v>164.16159999999999</v>
      </c>
      <c r="G285" s="6">
        <v>0.115</v>
      </c>
      <c r="H285" s="13">
        <f t="shared" si="31"/>
        <v>44.640204939266603</v>
      </c>
    </row>
    <row r="286" spans="1:8" s="6" customFormat="1" x14ac:dyDescent="0.25">
      <c r="A286" s="6">
        <v>39</v>
      </c>
      <c r="B286" s="6" t="s">
        <v>61</v>
      </c>
      <c r="C286" s="2" t="s">
        <v>141</v>
      </c>
      <c r="D286" s="6" t="s">
        <v>60</v>
      </c>
      <c r="E286" s="6">
        <v>174.12</v>
      </c>
      <c r="F286" s="13">
        <f t="shared" si="30"/>
        <v>205.4616</v>
      </c>
      <c r="G286" s="6">
        <v>0.1</v>
      </c>
      <c r="H286" s="13">
        <f t="shared" si="31"/>
        <v>38.81756951240574</v>
      </c>
    </row>
    <row r="287" spans="1:8" s="6" customFormat="1" x14ac:dyDescent="0.25">
      <c r="A287" s="6">
        <v>39</v>
      </c>
      <c r="B287" s="6" t="s">
        <v>61</v>
      </c>
      <c r="C287" s="6" t="s">
        <v>151</v>
      </c>
      <c r="D287" s="6" t="s">
        <v>60</v>
      </c>
      <c r="E287" s="6">
        <v>349.12</v>
      </c>
      <c r="F287" s="13">
        <f t="shared" si="30"/>
        <v>411.96159999999998</v>
      </c>
      <c r="H287" s="13">
        <f t="shared" si="31"/>
        <v>0</v>
      </c>
    </row>
    <row r="288" spans="1:8" s="6" customFormat="1" x14ac:dyDescent="0.25">
      <c r="A288" s="6">
        <v>39</v>
      </c>
      <c r="B288" s="6" t="s">
        <v>61</v>
      </c>
      <c r="C288" s="6" t="s">
        <v>174</v>
      </c>
      <c r="D288" s="6">
        <v>1</v>
      </c>
      <c r="E288" s="6">
        <v>104.82</v>
      </c>
      <c r="F288" s="13">
        <f t="shared" si="30"/>
        <v>123.68759999999999</v>
      </c>
      <c r="H288" s="13">
        <f t="shared" si="31"/>
        <v>0</v>
      </c>
    </row>
    <row r="289" spans="1:8" s="6" customFormat="1" x14ac:dyDescent="0.25">
      <c r="A289" s="6">
        <v>39</v>
      </c>
      <c r="B289" s="6" t="s">
        <v>61</v>
      </c>
      <c r="C289" s="6" t="s">
        <v>185</v>
      </c>
      <c r="D289" s="6" t="s">
        <v>60</v>
      </c>
      <c r="E289" s="6">
        <v>139.12</v>
      </c>
      <c r="F289" s="13" t="s">
        <v>388</v>
      </c>
      <c r="H289" s="13">
        <f t="shared" si="31"/>
        <v>0</v>
      </c>
    </row>
    <row r="290" spans="1:8" s="6" customFormat="1" x14ac:dyDescent="0.25">
      <c r="A290" s="6">
        <v>39</v>
      </c>
      <c r="B290" s="6" t="s">
        <v>61</v>
      </c>
      <c r="C290" s="6" t="s">
        <v>189</v>
      </c>
      <c r="D290" s="6" t="s">
        <v>36</v>
      </c>
      <c r="E290" s="6">
        <v>174.12</v>
      </c>
      <c r="F290" s="13">
        <f t="shared" ref="F290:F309" si="32">E290*1.18</f>
        <v>205.4616</v>
      </c>
      <c r="H290" s="13">
        <f t="shared" si="31"/>
        <v>0</v>
      </c>
    </row>
    <row r="291" spans="1:8" s="6" customFormat="1" x14ac:dyDescent="0.25">
      <c r="A291" s="6">
        <v>39</v>
      </c>
      <c r="B291" s="6" t="s">
        <v>61</v>
      </c>
      <c r="C291" s="6" t="s">
        <v>195</v>
      </c>
      <c r="D291" s="6" t="s">
        <v>40</v>
      </c>
      <c r="E291" s="6">
        <v>139.12</v>
      </c>
      <c r="F291" s="13">
        <f t="shared" si="32"/>
        <v>164.16159999999999</v>
      </c>
      <c r="H291" s="13">
        <f t="shared" si="31"/>
        <v>0</v>
      </c>
    </row>
    <row r="292" spans="1:8" s="6" customFormat="1" x14ac:dyDescent="0.25">
      <c r="A292" s="6">
        <v>39</v>
      </c>
      <c r="B292" s="6" t="s">
        <v>61</v>
      </c>
      <c r="C292" s="6" t="s">
        <v>219</v>
      </c>
      <c r="D292" s="6" t="s">
        <v>47</v>
      </c>
      <c r="E292" s="6">
        <v>349.12</v>
      </c>
      <c r="F292" s="13">
        <f t="shared" si="32"/>
        <v>411.96159999999998</v>
      </c>
      <c r="H292" s="13">
        <f t="shared" si="31"/>
        <v>0</v>
      </c>
    </row>
    <row r="293" spans="1:8" s="6" customFormat="1" x14ac:dyDescent="0.25">
      <c r="A293" s="6">
        <v>39</v>
      </c>
      <c r="B293" s="6" t="s">
        <v>61</v>
      </c>
      <c r="C293" s="6" t="s">
        <v>220</v>
      </c>
      <c r="D293" s="6" t="s">
        <v>36</v>
      </c>
      <c r="E293" s="6">
        <v>261.62</v>
      </c>
      <c r="F293" s="13">
        <f t="shared" si="32"/>
        <v>308.71159999999998</v>
      </c>
      <c r="H293" s="13">
        <f t="shared" si="31"/>
        <v>0</v>
      </c>
    </row>
    <row r="294" spans="1:8" s="6" customFormat="1" x14ac:dyDescent="0.25">
      <c r="A294" s="6">
        <v>39</v>
      </c>
      <c r="B294" s="6" t="s">
        <v>61</v>
      </c>
      <c r="C294" s="6" t="s">
        <v>232</v>
      </c>
      <c r="D294" s="6" t="s">
        <v>233</v>
      </c>
      <c r="E294" s="6">
        <v>174.12</v>
      </c>
      <c r="F294" s="13">
        <f t="shared" si="32"/>
        <v>205.4616</v>
      </c>
      <c r="H294" s="13">
        <f t="shared" si="31"/>
        <v>0</v>
      </c>
    </row>
    <row r="295" spans="1:8" s="6" customFormat="1" x14ac:dyDescent="0.25">
      <c r="A295" s="6">
        <v>39</v>
      </c>
      <c r="B295" s="6" t="s">
        <v>61</v>
      </c>
      <c r="C295" s="6" t="s">
        <v>234</v>
      </c>
      <c r="D295" s="6" t="s">
        <v>60</v>
      </c>
      <c r="E295" s="6">
        <v>261.62</v>
      </c>
      <c r="F295" s="13">
        <f t="shared" si="32"/>
        <v>308.71159999999998</v>
      </c>
      <c r="H295" s="13">
        <f t="shared" si="31"/>
        <v>0</v>
      </c>
    </row>
    <row r="296" spans="1:8" s="6" customFormat="1" x14ac:dyDescent="0.25">
      <c r="A296" s="6">
        <v>39</v>
      </c>
      <c r="B296" s="6" t="s">
        <v>61</v>
      </c>
      <c r="C296" s="6" t="s">
        <v>261</v>
      </c>
      <c r="D296" s="6">
        <v>35</v>
      </c>
      <c r="E296" s="6">
        <v>156.62</v>
      </c>
      <c r="F296" s="13">
        <f t="shared" si="32"/>
        <v>184.8116</v>
      </c>
      <c r="H296" s="13">
        <f t="shared" si="31"/>
        <v>0</v>
      </c>
    </row>
    <row r="297" spans="1:8" s="6" customFormat="1" x14ac:dyDescent="0.25">
      <c r="A297" s="6">
        <v>39</v>
      </c>
      <c r="B297" s="6" t="s">
        <v>61</v>
      </c>
      <c r="C297" s="6" t="s">
        <v>287</v>
      </c>
      <c r="D297" s="6" t="s">
        <v>36</v>
      </c>
      <c r="E297" s="6">
        <v>104.12</v>
      </c>
      <c r="F297" s="13">
        <f t="shared" si="32"/>
        <v>122.8616</v>
      </c>
      <c r="H297" s="13">
        <f t="shared" si="31"/>
        <v>0</v>
      </c>
    </row>
    <row r="298" spans="1:8" s="6" customFormat="1" x14ac:dyDescent="0.25">
      <c r="A298" s="6">
        <v>39</v>
      </c>
      <c r="B298" s="6" t="s">
        <v>61</v>
      </c>
      <c r="C298" s="6" t="s">
        <v>288</v>
      </c>
      <c r="D298" s="6" t="s">
        <v>36</v>
      </c>
      <c r="E298" s="6">
        <v>104.12</v>
      </c>
      <c r="F298" s="13">
        <f t="shared" si="32"/>
        <v>122.8616</v>
      </c>
      <c r="H298" s="13">
        <f t="shared" si="31"/>
        <v>0</v>
      </c>
    </row>
    <row r="299" spans="1:8" s="6" customFormat="1" x14ac:dyDescent="0.25">
      <c r="A299" s="6">
        <v>39</v>
      </c>
      <c r="B299" s="6" t="s">
        <v>61</v>
      </c>
      <c r="C299" s="6" t="s">
        <v>298</v>
      </c>
      <c r="D299" s="6" t="s">
        <v>36</v>
      </c>
      <c r="E299" s="6">
        <v>174.12</v>
      </c>
      <c r="F299" s="13">
        <f t="shared" si="32"/>
        <v>205.4616</v>
      </c>
      <c r="H299" s="13">
        <f t="shared" si="31"/>
        <v>0</v>
      </c>
    </row>
    <row r="300" spans="1:8" s="6" customFormat="1" x14ac:dyDescent="0.25">
      <c r="A300" s="6">
        <v>39</v>
      </c>
      <c r="B300" s="6" t="s">
        <v>61</v>
      </c>
      <c r="C300" s="6" t="s">
        <v>300</v>
      </c>
      <c r="D300" s="6" t="s">
        <v>36</v>
      </c>
      <c r="E300" s="6">
        <v>104.12</v>
      </c>
      <c r="F300" s="13">
        <f t="shared" si="32"/>
        <v>122.8616</v>
      </c>
      <c r="H300" s="13">
        <f t="shared" si="31"/>
        <v>0</v>
      </c>
    </row>
    <row r="301" spans="1:8" s="6" customFormat="1" x14ac:dyDescent="0.25">
      <c r="A301" s="6">
        <v>39</v>
      </c>
      <c r="B301" s="6" t="s">
        <v>61</v>
      </c>
      <c r="C301" s="6" t="s">
        <v>300</v>
      </c>
      <c r="D301" s="6" t="s">
        <v>60</v>
      </c>
      <c r="E301" s="6">
        <v>104.12</v>
      </c>
      <c r="F301" s="13">
        <f t="shared" si="32"/>
        <v>122.8616</v>
      </c>
      <c r="H301" s="13">
        <f t="shared" si="31"/>
        <v>0</v>
      </c>
    </row>
    <row r="302" spans="1:8" s="6" customFormat="1" x14ac:dyDescent="0.25">
      <c r="A302" s="6">
        <v>39</v>
      </c>
      <c r="B302" s="6" t="s">
        <v>61</v>
      </c>
      <c r="C302" s="6" t="s">
        <v>304</v>
      </c>
      <c r="D302" s="6" t="s">
        <v>55</v>
      </c>
      <c r="E302" s="6">
        <v>139.12</v>
      </c>
      <c r="F302" s="13">
        <f t="shared" si="32"/>
        <v>164.16159999999999</v>
      </c>
      <c r="H302" s="13">
        <f t="shared" si="31"/>
        <v>0</v>
      </c>
    </row>
    <row r="303" spans="1:8" s="6" customFormat="1" x14ac:dyDescent="0.25">
      <c r="A303" s="6">
        <v>39</v>
      </c>
      <c r="B303" s="6" t="s">
        <v>61</v>
      </c>
      <c r="C303" s="6" t="s">
        <v>307</v>
      </c>
      <c r="D303" s="6" t="s">
        <v>55</v>
      </c>
      <c r="E303" s="6">
        <v>139.12</v>
      </c>
      <c r="F303" s="13">
        <f t="shared" si="32"/>
        <v>164.16159999999999</v>
      </c>
      <c r="H303" s="13">
        <f t="shared" si="31"/>
        <v>0</v>
      </c>
    </row>
    <row r="304" spans="1:8" s="6" customFormat="1" x14ac:dyDescent="0.25">
      <c r="A304" s="6">
        <v>39</v>
      </c>
      <c r="B304" s="6" t="s">
        <v>61</v>
      </c>
      <c r="C304" s="6" t="s">
        <v>309</v>
      </c>
      <c r="D304" s="6" t="s">
        <v>37</v>
      </c>
      <c r="E304" s="6">
        <v>209.12</v>
      </c>
      <c r="F304" s="13">
        <f t="shared" si="32"/>
        <v>246.76159999999999</v>
      </c>
      <c r="H304" s="13">
        <f t="shared" si="31"/>
        <v>0</v>
      </c>
    </row>
    <row r="305" spans="1:8" s="6" customFormat="1" x14ac:dyDescent="0.25">
      <c r="A305" s="6">
        <v>39</v>
      </c>
      <c r="B305" s="6" t="s">
        <v>61</v>
      </c>
      <c r="C305" s="6" t="s">
        <v>310</v>
      </c>
      <c r="D305" s="6" t="s">
        <v>42</v>
      </c>
      <c r="E305" s="6">
        <v>174.12</v>
      </c>
      <c r="F305" s="13">
        <f t="shared" si="32"/>
        <v>205.4616</v>
      </c>
      <c r="H305" s="13">
        <f t="shared" si="31"/>
        <v>0</v>
      </c>
    </row>
    <row r="306" spans="1:8" s="6" customFormat="1" x14ac:dyDescent="0.25">
      <c r="A306" s="6">
        <v>39</v>
      </c>
      <c r="B306" s="6" t="s">
        <v>61</v>
      </c>
      <c r="C306" s="6" t="s">
        <v>316</v>
      </c>
      <c r="D306" s="6" t="s">
        <v>44</v>
      </c>
      <c r="E306" s="6">
        <v>121.62</v>
      </c>
      <c r="F306" s="13">
        <f t="shared" si="32"/>
        <v>143.51159999999999</v>
      </c>
      <c r="H306" s="13">
        <f t="shared" si="31"/>
        <v>0</v>
      </c>
    </row>
    <row r="307" spans="1:8" s="6" customFormat="1" x14ac:dyDescent="0.25">
      <c r="A307" s="6">
        <v>39</v>
      </c>
      <c r="B307" s="6" t="s">
        <v>61</v>
      </c>
      <c r="C307" s="6" t="s">
        <v>317</v>
      </c>
      <c r="D307" s="6" t="s">
        <v>44</v>
      </c>
      <c r="E307" s="6">
        <v>174.12</v>
      </c>
      <c r="F307" s="13">
        <f t="shared" si="32"/>
        <v>205.4616</v>
      </c>
      <c r="H307" s="13">
        <f t="shared" si="31"/>
        <v>0</v>
      </c>
    </row>
    <row r="308" spans="1:8" s="6" customFormat="1" x14ac:dyDescent="0.25">
      <c r="A308" s="6">
        <v>39</v>
      </c>
      <c r="B308" s="6" t="s">
        <v>61</v>
      </c>
      <c r="C308" s="6" t="s">
        <v>318</v>
      </c>
      <c r="D308" s="6" t="s">
        <v>44</v>
      </c>
      <c r="E308" s="6">
        <v>174.12</v>
      </c>
      <c r="F308" s="13">
        <f t="shared" si="32"/>
        <v>205.4616</v>
      </c>
      <c r="H308" s="13">
        <f t="shared" si="31"/>
        <v>0</v>
      </c>
    </row>
    <row r="309" spans="1:8" s="6" customFormat="1" x14ac:dyDescent="0.25">
      <c r="A309" s="6">
        <v>39</v>
      </c>
      <c r="B309" s="6" t="s">
        <v>61</v>
      </c>
      <c r="C309" s="6" t="s">
        <v>319</v>
      </c>
      <c r="D309" s="6" t="s">
        <v>39</v>
      </c>
      <c r="E309" s="6">
        <v>139.12</v>
      </c>
      <c r="F309" s="13">
        <f t="shared" si="32"/>
        <v>164.16159999999999</v>
      </c>
      <c r="H309" s="13">
        <f t="shared" si="31"/>
        <v>0</v>
      </c>
    </row>
    <row r="310" spans="1:8" s="19" customFormat="1" x14ac:dyDescent="0.25">
      <c r="A310" s="19">
        <v>1500</v>
      </c>
      <c r="F310" s="20"/>
      <c r="G310" s="19">
        <f>SUM(G281:G309)</f>
        <v>0.80499999999999994</v>
      </c>
      <c r="H310" s="20">
        <f>SUM(H281:H309)</f>
        <v>312.48143457486617</v>
      </c>
    </row>
    <row r="311" spans="1:8" s="6" customFormat="1" x14ac:dyDescent="0.25">
      <c r="A311" s="6">
        <v>40</v>
      </c>
      <c r="B311" s="6" t="s">
        <v>106</v>
      </c>
      <c r="C311" s="6" t="s">
        <v>104</v>
      </c>
      <c r="D311" s="6" t="s">
        <v>105</v>
      </c>
      <c r="E311" s="6">
        <v>104.12</v>
      </c>
      <c r="F311" s="13">
        <f>E311*1.18</f>
        <v>122.8616</v>
      </c>
      <c r="H311" s="13">
        <f>G311*$B$3</f>
        <v>0</v>
      </c>
    </row>
    <row r="312" spans="1:8" s="6" customFormat="1" x14ac:dyDescent="0.25">
      <c r="A312" s="6">
        <v>40</v>
      </c>
      <c r="B312" s="6" t="s">
        <v>106</v>
      </c>
      <c r="C312" s="6" t="s">
        <v>196</v>
      </c>
      <c r="D312" s="6" t="s">
        <v>105</v>
      </c>
      <c r="E312" s="6">
        <v>261.62</v>
      </c>
      <c r="F312" s="13">
        <f>E312*1.18</f>
        <v>308.71159999999998</v>
      </c>
      <c r="H312" s="13">
        <f>G312*$B$3</f>
        <v>0</v>
      </c>
    </row>
    <row r="313" spans="1:8" s="19" customFormat="1" x14ac:dyDescent="0.25">
      <c r="A313" s="19">
        <v>200</v>
      </c>
      <c r="F313" s="20"/>
      <c r="G313" s="19">
        <f>SUM(G311:G312)</f>
        <v>0</v>
      </c>
      <c r="H313" s="20">
        <f>SUM(H311:H312)</f>
        <v>0</v>
      </c>
    </row>
    <row r="314" spans="1:8" s="6" customFormat="1" x14ac:dyDescent="0.25">
      <c r="A314" s="6">
        <v>41</v>
      </c>
      <c r="B314" s="6" t="s">
        <v>23</v>
      </c>
      <c r="C314" s="2" t="s">
        <v>89</v>
      </c>
      <c r="D314" s="6" t="s">
        <v>51</v>
      </c>
      <c r="E314" s="6">
        <v>191.62</v>
      </c>
      <c r="F314" s="13">
        <f t="shared" ref="F314:F324" si="33">E314*1.18</f>
        <v>226.11159999999998</v>
      </c>
      <c r="G314" s="6">
        <v>0.105</v>
      </c>
      <c r="H314" s="13">
        <f t="shared" ref="H314:H324" si="34">G314*$B$3</f>
        <v>40.75844798802602</v>
      </c>
    </row>
    <row r="315" spans="1:8" s="6" customFormat="1" x14ac:dyDescent="0.25">
      <c r="A315" s="6">
        <v>41</v>
      </c>
      <c r="B315" s="6" t="s">
        <v>23</v>
      </c>
      <c r="C315" s="2" t="s">
        <v>104</v>
      </c>
      <c r="D315" s="6" t="s">
        <v>105</v>
      </c>
      <c r="E315" s="6">
        <v>104.12</v>
      </c>
      <c r="F315" s="13">
        <f t="shared" si="33"/>
        <v>122.8616</v>
      </c>
      <c r="G315" s="6">
        <v>5.1999999999999998E-2</v>
      </c>
      <c r="H315" s="13">
        <f t="shared" si="34"/>
        <v>20.185136146450983</v>
      </c>
    </row>
    <row r="316" spans="1:8" s="6" customFormat="1" x14ac:dyDescent="0.25">
      <c r="A316" s="6">
        <v>41</v>
      </c>
      <c r="B316" s="6" t="s">
        <v>23</v>
      </c>
      <c r="C316" s="2" t="s">
        <v>104</v>
      </c>
      <c r="D316" s="6" t="s">
        <v>44</v>
      </c>
      <c r="E316" s="6">
        <v>104.12</v>
      </c>
      <c r="F316" s="13">
        <f t="shared" si="33"/>
        <v>122.8616</v>
      </c>
      <c r="G316" s="6">
        <v>5.6000000000000001E-2</v>
      </c>
      <c r="H316" s="13">
        <f t="shared" si="34"/>
        <v>21.737838926947212</v>
      </c>
    </row>
    <row r="317" spans="1:8" s="6" customFormat="1" x14ac:dyDescent="0.25">
      <c r="A317" s="6">
        <v>41</v>
      </c>
      <c r="B317" s="6" t="s">
        <v>23</v>
      </c>
      <c r="C317" s="6" t="s">
        <v>141</v>
      </c>
      <c r="D317" s="6" t="s">
        <v>142</v>
      </c>
      <c r="E317" s="6">
        <v>174.12</v>
      </c>
      <c r="F317" s="13">
        <f t="shared" si="33"/>
        <v>205.4616</v>
      </c>
      <c r="H317" s="13">
        <f t="shared" si="34"/>
        <v>0</v>
      </c>
    </row>
    <row r="318" spans="1:8" s="6" customFormat="1" x14ac:dyDescent="0.25">
      <c r="A318" s="6">
        <v>41</v>
      </c>
      <c r="B318" s="6" t="s">
        <v>23</v>
      </c>
      <c r="C318" s="6" t="s">
        <v>145</v>
      </c>
      <c r="D318" s="6" t="s">
        <v>146</v>
      </c>
      <c r="E318" s="6">
        <v>436.62</v>
      </c>
      <c r="F318" s="13">
        <f t="shared" si="33"/>
        <v>515.21159999999998</v>
      </c>
      <c r="H318" s="13">
        <f t="shared" si="34"/>
        <v>0</v>
      </c>
    </row>
    <row r="319" spans="1:8" s="6" customFormat="1" x14ac:dyDescent="0.25">
      <c r="A319" s="6">
        <v>41</v>
      </c>
      <c r="B319" s="6" t="s">
        <v>23</v>
      </c>
      <c r="C319" s="6" t="s">
        <v>183</v>
      </c>
      <c r="D319" s="6" t="s">
        <v>105</v>
      </c>
      <c r="E319" s="6">
        <v>104.12</v>
      </c>
      <c r="F319" s="13">
        <f t="shared" si="33"/>
        <v>122.8616</v>
      </c>
      <c r="H319" s="13">
        <f t="shared" si="34"/>
        <v>0</v>
      </c>
    </row>
    <row r="320" spans="1:8" s="6" customFormat="1" x14ac:dyDescent="0.25">
      <c r="A320" s="6">
        <v>41</v>
      </c>
      <c r="B320" s="6" t="s">
        <v>23</v>
      </c>
      <c r="C320" s="6" t="s">
        <v>193</v>
      </c>
      <c r="D320" s="6" t="s">
        <v>105</v>
      </c>
      <c r="E320" s="6">
        <v>139.12</v>
      </c>
      <c r="F320" s="13">
        <f t="shared" si="33"/>
        <v>164.16159999999999</v>
      </c>
      <c r="H320" s="13">
        <f t="shared" si="34"/>
        <v>0</v>
      </c>
    </row>
    <row r="321" spans="1:8" s="6" customFormat="1" x14ac:dyDescent="0.25">
      <c r="A321" s="6">
        <v>41</v>
      </c>
      <c r="B321" s="6" t="s">
        <v>23</v>
      </c>
      <c r="C321" s="6" t="s">
        <v>198</v>
      </c>
      <c r="D321" s="6" t="s">
        <v>105</v>
      </c>
      <c r="E321" s="6">
        <v>174.12</v>
      </c>
      <c r="F321" s="13">
        <f t="shared" si="33"/>
        <v>205.4616</v>
      </c>
      <c r="H321" s="13">
        <f t="shared" si="34"/>
        <v>0</v>
      </c>
    </row>
    <row r="322" spans="1:8" s="6" customFormat="1" x14ac:dyDescent="0.25">
      <c r="A322" s="6">
        <v>41</v>
      </c>
      <c r="B322" s="6" t="s">
        <v>23</v>
      </c>
      <c r="C322" s="6" t="s">
        <v>212</v>
      </c>
      <c r="D322" s="6" t="s">
        <v>105</v>
      </c>
      <c r="E322" s="6">
        <v>349.12</v>
      </c>
      <c r="F322" s="13">
        <f t="shared" si="33"/>
        <v>411.96159999999998</v>
      </c>
      <c r="H322" s="13">
        <f t="shared" si="34"/>
        <v>0</v>
      </c>
    </row>
    <row r="323" spans="1:8" s="6" customFormat="1" x14ac:dyDescent="0.25">
      <c r="A323" s="6">
        <v>41</v>
      </c>
      <c r="B323" s="6" t="s">
        <v>23</v>
      </c>
      <c r="C323" s="6" t="s">
        <v>230</v>
      </c>
      <c r="D323" s="6" t="s">
        <v>146</v>
      </c>
      <c r="E323" s="6">
        <v>349.12</v>
      </c>
      <c r="F323" s="13">
        <f t="shared" si="33"/>
        <v>411.96159999999998</v>
      </c>
      <c r="H323" s="13">
        <f t="shared" si="34"/>
        <v>0</v>
      </c>
    </row>
    <row r="324" spans="1:8" s="6" customFormat="1" x14ac:dyDescent="0.25">
      <c r="A324" s="6">
        <v>41</v>
      </c>
      <c r="B324" s="6" t="s">
        <v>23</v>
      </c>
      <c r="C324" s="6" t="s">
        <v>231</v>
      </c>
      <c r="D324" s="6" t="s">
        <v>146</v>
      </c>
      <c r="E324" s="6">
        <v>471.62</v>
      </c>
      <c r="F324" s="13">
        <f t="shared" si="33"/>
        <v>556.51159999999993</v>
      </c>
      <c r="H324" s="13">
        <f t="shared" si="34"/>
        <v>0</v>
      </c>
    </row>
    <row r="325" spans="1:8" s="19" customFormat="1" x14ac:dyDescent="0.25">
      <c r="A325" s="19">
        <v>400</v>
      </c>
      <c r="F325" s="20"/>
      <c r="G325" s="19">
        <f>SUM(G314:G324)</f>
        <v>0.21299999999999999</v>
      </c>
      <c r="H325" s="20">
        <f>SUM(H314:H324)</f>
        <v>82.681423061424226</v>
      </c>
    </row>
    <row r="326" spans="1:8" s="6" customFormat="1" x14ac:dyDescent="0.25">
      <c r="A326" s="6">
        <v>42</v>
      </c>
      <c r="B326" s="6" t="s">
        <v>97</v>
      </c>
      <c r="C326" s="6" t="s">
        <v>96</v>
      </c>
      <c r="D326" s="6" t="s">
        <v>57</v>
      </c>
      <c r="E326" s="6">
        <v>261.62</v>
      </c>
      <c r="F326" s="13">
        <f t="shared" ref="F326:F335" si="35">E326*1.18</f>
        <v>308.71159999999998</v>
      </c>
      <c r="H326" s="13">
        <f t="shared" ref="H326:H335" si="36">G326*$B$3</f>
        <v>0</v>
      </c>
    </row>
    <row r="327" spans="1:8" s="6" customFormat="1" x14ac:dyDescent="0.25">
      <c r="A327" s="6">
        <v>42</v>
      </c>
      <c r="B327" s="6" t="s">
        <v>97</v>
      </c>
      <c r="C327" s="6" t="s">
        <v>196</v>
      </c>
      <c r="D327" s="6" t="s">
        <v>105</v>
      </c>
      <c r="E327" s="6">
        <v>261.62</v>
      </c>
      <c r="F327" s="13">
        <f t="shared" si="35"/>
        <v>308.71159999999998</v>
      </c>
      <c r="H327" s="13">
        <f t="shared" si="36"/>
        <v>0</v>
      </c>
    </row>
    <row r="328" spans="1:8" s="6" customFormat="1" x14ac:dyDescent="0.25">
      <c r="A328" s="6">
        <v>42</v>
      </c>
      <c r="B328" s="6" t="s">
        <v>97</v>
      </c>
      <c r="C328" s="6" t="s">
        <v>198</v>
      </c>
      <c r="D328" s="6" t="s">
        <v>105</v>
      </c>
      <c r="E328" s="6">
        <v>174.12</v>
      </c>
      <c r="F328" s="13">
        <f t="shared" si="35"/>
        <v>205.4616</v>
      </c>
      <c r="H328" s="13">
        <f t="shared" si="36"/>
        <v>0</v>
      </c>
    </row>
    <row r="329" spans="1:8" s="6" customFormat="1" x14ac:dyDescent="0.25">
      <c r="A329" s="6">
        <v>42</v>
      </c>
      <c r="B329" s="6" t="s">
        <v>97</v>
      </c>
      <c r="C329" s="6" t="s">
        <v>212</v>
      </c>
      <c r="D329" s="6" t="s">
        <v>105</v>
      </c>
      <c r="E329" s="6">
        <v>349.12</v>
      </c>
      <c r="F329" s="13">
        <f t="shared" si="35"/>
        <v>411.96159999999998</v>
      </c>
      <c r="H329" s="13">
        <f t="shared" si="36"/>
        <v>0</v>
      </c>
    </row>
    <row r="330" spans="1:8" s="6" customFormat="1" x14ac:dyDescent="0.25">
      <c r="A330" s="6">
        <v>42</v>
      </c>
      <c r="B330" s="6" t="s">
        <v>97</v>
      </c>
      <c r="C330" s="6" t="s">
        <v>212</v>
      </c>
      <c r="D330" s="6" t="s">
        <v>57</v>
      </c>
      <c r="E330" s="6">
        <v>349.12</v>
      </c>
      <c r="F330" s="13">
        <f t="shared" si="35"/>
        <v>411.96159999999998</v>
      </c>
      <c r="H330" s="13">
        <f t="shared" si="36"/>
        <v>0</v>
      </c>
    </row>
    <row r="331" spans="1:8" s="6" customFormat="1" x14ac:dyDescent="0.25">
      <c r="A331" s="6">
        <v>42</v>
      </c>
      <c r="B331" t="s">
        <v>97</v>
      </c>
      <c r="C331" t="s">
        <v>323</v>
      </c>
      <c r="D331" t="s">
        <v>57</v>
      </c>
      <c r="E331">
        <v>139.12</v>
      </c>
      <c r="F331" s="13">
        <f t="shared" si="35"/>
        <v>164.16159999999999</v>
      </c>
      <c r="H331" s="13">
        <f t="shared" si="36"/>
        <v>0</v>
      </c>
    </row>
    <row r="332" spans="1:8" s="6" customFormat="1" x14ac:dyDescent="0.25">
      <c r="A332" s="6">
        <v>42</v>
      </c>
      <c r="B332" t="s">
        <v>97</v>
      </c>
      <c r="C332" t="s">
        <v>324</v>
      </c>
      <c r="D332" t="s">
        <v>50</v>
      </c>
      <c r="E332">
        <v>174.12</v>
      </c>
      <c r="F332" s="13">
        <f t="shared" si="35"/>
        <v>205.4616</v>
      </c>
      <c r="H332" s="13">
        <f t="shared" si="36"/>
        <v>0</v>
      </c>
    </row>
    <row r="333" spans="1:8" s="6" customFormat="1" x14ac:dyDescent="0.25">
      <c r="A333" s="6">
        <v>42</v>
      </c>
      <c r="B333" t="s">
        <v>97</v>
      </c>
      <c r="C333" t="s">
        <v>325</v>
      </c>
      <c r="D333" t="s">
        <v>50</v>
      </c>
      <c r="E333">
        <v>226.62</v>
      </c>
      <c r="F333" s="13">
        <f t="shared" si="35"/>
        <v>267.41159999999996</v>
      </c>
      <c r="H333" s="13">
        <f t="shared" si="36"/>
        <v>0</v>
      </c>
    </row>
    <row r="334" spans="1:8" s="6" customFormat="1" x14ac:dyDescent="0.25">
      <c r="A334" s="6">
        <v>42</v>
      </c>
      <c r="B334" t="s">
        <v>97</v>
      </c>
      <c r="C334" t="s">
        <v>326</v>
      </c>
      <c r="D334" t="s">
        <v>55</v>
      </c>
      <c r="E334">
        <v>261.62</v>
      </c>
      <c r="F334" s="13">
        <f t="shared" si="35"/>
        <v>308.71159999999998</v>
      </c>
      <c r="H334" s="13">
        <f t="shared" si="36"/>
        <v>0</v>
      </c>
    </row>
    <row r="335" spans="1:8" s="6" customFormat="1" x14ac:dyDescent="0.25">
      <c r="A335" s="6">
        <v>42</v>
      </c>
      <c r="B335" t="s">
        <v>97</v>
      </c>
      <c r="C335" t="s">
        <v>327</v>
      </c>
      <c r="D335" t="s">
        <v>105</v>
      </c>
      <c r="E335">
        <v>139.12</v>
      </c>
      <c r="F335" s="13">
        <f t="shared" si="35"/>
        <v>164.16159999999999</v>
      </c>
      <c r="H335" s="13">
        <f t="shared" si="36"/>
        <v>0</v>
      </c>
    </row>
    <row r="336" spans="1:8" s="19" customFormat="1" x14ac:dyDescent="0.25">
      <c r="A336" s="19">
        <v>500</v>
      </c>
      <c r="F336" s="20"/>
      <c r="G336" s="19">
        <f>SUM(G326:G335)</f>
        <v>0</v>
      </c>
      <c r="H336" s="20">
        <f>SUM(H326:H335)</f>
        <v>0</v>
      </c>
    </row>
    <row r="337" spans="1:8" s="6" customFormat="1" x14ac:dyDescent="0.25">
      <c r="A337" s="6">
        <v>43</v>
      </c>
      <c r="B337" s="6" t="s">
        <v>80</v>
      </c>
      <c r="C337" s="2" t="s">
        <v>79</v>
      </c>
      <c r="D337" s="6" t="s">
        <v>38</v>
      </c>
      <c r="E337" s="6">
        <v>174.12</v>
      </c>
      <c r="F337" s="13">
        <f>E337*1.18</f>
        <v>205.4616</v>
      </c>
      <c r="G337" s="6">
        <v>0.154</v>
      </c>
      <c r="H337" s="13">
        <f>G337*$B$3</f>
        <v>59.779057049104836</v>
      </c>
    </row>
    <row r="338" spans="1:8" s="6" customFormat="1" x14ac:dyDescent="0.25">
      <c r="A338" s="6">
        <v>43</v>
      </c>
      <c r="B338" s="6" t="s">
        <v>80</v>
      </c>
      <c r="C338" s="2" t="s">
        <v>98</v>
      </c>
      <c r="D338" s="6" t="s">
        <v>37</v>
      </c>
      <c r="E338" s="6">
        <v>349.12</v>
      </c>
      <c r="F338" s="13">
        <f>E338*1.18</f>
        <v>411.96159999999998</v>
      </c>
      <c r="G338" s="6">
        <v>0.40100000000000002</v>
      </c>
      <c r="H338" s="13">
        <f>G338*$B$3</f>
        <v>155.65845374474702</v>
      </c>
    </row>
    <row r="339" spans="1:8" s="6" customFormat="1" x14ac:dyDescent="0.25">
      <c r="A339" s="6">
        <v>43</v>
      </c>
      <c r="B339" s="6" t="s">
        <v>80</v>
      </c>
      <c r="C339" s="2" t="s">
        <v>124</v>
      </c>
      <c r="D339" s="6" t="s">
        <v>51</v>
      </c>
      <c r="E339" s="6">
        <v>174.12</v>
      </c>
      <c r="F339" s="13">
        <f>E339*1.18</f>
        <v>205.4616</v>
      </c>
      <c r="G339" s="6">
        <v>0.23</v>
      </c>
      <c r="H339" s="13">
        <f>G339*$B$3</f>
        <v>89.280409878533206</v>
      </c>
    </row>
    <row r="340" spans="1:8" s="6" customFormat="1" x14ac:dyDescent="0.25">
      <c r="A340" s="6">
        <v>43</v>
      </c>
      <c r="B340" s="6" t="s">
        <v>80</v>
      </c>
      <c r="C340" s="6" t="s">
        <v>268</v>
      </c>
      <c r="D340" s="6" t="s">
        <v>51</v>
      </c>
      <c r="E340" s="6">
        <v>174.82</v>
      </c>
      <c r="F340" s="13">
        <f>E340*1.18</f>
        <v>206.28759999999997</v>
      </c>
      <c r="H340" s="13">
        <f>G340*$B$3</f>
        <v>0</v>
      </c>
    </row>
    <row r="341" spans="1:8" s="19" customFormat="1" x14ac:dyDescent="0.25">
      <c r="A341" s="19">
        <v>100</v>
      </c>
      <c r="F341" s="20"/>
      <c r="G341" s="19">
        <f>SUM(G337:G340)</f>
        <v>0.78500000000000003</v>
      </c>
      <c r="H341" s="20">
        <f>SUM(H337:H340)</f>
        <v>304.71792067238505</v>
      </c>
    </row>
    <row r="342" spans="1:8" s="6" customFormat="1" x14ac:dyDescent="0.25">
      <c r="A342" s="6">
        <v>44</v>
      </c>
      <c r="B342" s="6" t="s">
        <v>201</v>
      </c>
      <c r="C342" s="6" t="s">
        <v>200</v>
      </c>
      <c r="D342" s="6" t="s">
        <v>55</v>
      </c>
      <c r="E342" s="6">
        <v>139.12</v>
      </c>
      <c r="F342" s="13">
        <f>E342*1.18</f>
        <v>164.16159999999999</v>
      </c>
      <c r="H342" s="13">
        <f>G342*$B$3</f>
        <v>0</v>
      </c>
    </row>
    <row r="343" spans="1:8" s="6" customFormat="1" x14ac:dyDescent="0.25">
      <c r="A343" s="6">
        <v>44</v>
      </c>
      <c r="B343" s="6" t="s">
        <v>201</v>
      </c>
      <c r="C343" s="6" t="s">
        <v>304</v>
      </c>
      <c r="D343" s="6" t="s">
        <v>55</v>
      </c>
      <c r="E343" s="6">
        <v>139.12</v>
      </c>
      <c r="F343" s="13">
        <f>E343*1.18</f>
        <v>164.16159999999999</v>
      </c>
      <c r="H343" s="13">
        <f t="shared" ref="H343:H388" si="37">G343*$B$3</f>
        <v>0</v>
      </c>
    </row>
    <row r="344" spans="1:8" s="19" customFormat="1" x14ac:dyDescent="0.25">
      <c r="A344" s="19">
        <v>200</v>
      </c>
      <c r="F344" s="20"/>
      <c r="G344" s="19">
        <f>SUM(G342:G343)</f>
        <v>0</v>
      </c>
      <c r="H344" s="20">
        <f>SUM(H342:H343)</f>
        <v>0</v>
      </c>
    </row>
    <row r="345" spans="1:8" s="6" customFormat="1" x14ac:dyDescent="0.25">
      <c r="A345" s="6">
        <v>45</v>
      </c>
      <c r="B345" s="6" t="s">
        <v>255</v>
      </c>
      <c r="C345" s="6" t="s">
        <v>254</v>
      </c>
      <c r="D345" s="6" t="s">
        <v>60</v>
      </c>
      <c r="E345" s="6">
        <v>261.62</v>
      </c>
      <c r="F345" s="13">
        <f>E345*1.18</f>
        <v>308.71159999999998</v>
      </c>
      <c r="H345" s="13">
        <f t="shared" si="37"/>
        <v>0</v>
      </c>
    </row>
    <row r="346" spans="1:8" s="6" customFormat="1" x14ac:dyDescent="0.25">
      <c r="A346" s="6">
        <v>45</v>
      </c>
      <c r="B346" s="6" t="s">
        <v>255</v>
      </c>
      <c r="C346" s="6" t="s">
        <v>260</v>
      </c>
      <c r="D346" s="6" t="s">
        <v>168</v>
      </c>
      <c r="E346" s="6">
        <v>227.32</v>
      </c>
      <c r="F346" s="13">
        <f>E346*1.18</f>
        <v>268.23759999999999</v>
      </c>
      <c r="H346" s="13">
        <f t="shared" si="37"/>
        <v>0</v>
      </c>
    </row>
    <row r="347" spans="1:8" s="6" customFormat="1" x14ac:dyDescent="0.25">
      <c r="A347" s="6">
        <v>45</v>
      </c>
      <c r="B347" s="6" t="s">
        <v>255</v>
      </c>
      <c r="C347" s="6" t="s">
        <v>275</v>
      </c>
      <c r="D347" s="6" t="s">
        <v>51</v>
      </c>
      <c r="E347" s="6">
        <v>139.12</v>
      </c>
      <c r="F347" s="13">
        <f>E347*1.18</f>
        <v>164.16159999999999</v>
      </c>
      <c r="H347" s="13">
        <f t="shared" si="37"/>
        <v>0</v>
      </c>
    </row>
    <row r="348" spans="1:8" s="6" customFormat="1" x14ac:dyDescent="0.25">
      <c r="A348" s="6">
        <v>45</v>
      </c>
      <c r="B348" s="6" t="s">
        <v>255</v>
      </c>
      <c r="C348" s="6" t="s">
        <v>276</v>
      </c>
      <c r="D348" s="6" t="s">
        <v>51</v>
      </c>
      <c r="E348" s="6">
        <v>104.12</v>
      </c>
      <c r="F348" s="13">
        <f>E348*1.18</f>
        <v>122.8616</v>
      </c>
      <c r="H348" s="13">
        <f t="shared" si="37"/>
        <v>0</v>
      </c>
    </row>
    <row r="349" spans="1:8" s="19" customFormat="1" x14ac:dyDescent="0.25">
      <c r="A349" s="19">
        <v>200</v>
      </c>
      <c r="F349" s="20"/>
      <c r="G349" s="19">
        <f>SUM(G345:G348)</f>
        <v>0</v>
      </c>
      <c r="H349" s="20">
        <f>SUM(H345:H348)</f>
        <v>0</v>
      </c>
    </row>
    <row r="350" spans="1:8" s="6" customFormat="1" x14ac:dyDescent="0.25">
      <c r="A350" s="6">
        <v>46</v>
      </c>
      <c r="B350" s="6" t="s">
        <v>163</v>
      </c>
      <c r="C350" s="6" t="s">
        <v>162</v>
      </c>
      <c r="D350" s="6" t="s">
        <v>42</v>
      </c>
      <c r="E350" s="6">
        <v>174.12</v>
      </c>
      <c r="F350" s="13">
        <f>E350*1.18</f>
        <v>205.4616</v>
      </c>
      <c r="H350" s="13">
        <f t="shared" si="37"/>
        <v>0</v>
      </c>
    </row>
    <row r="351" spans="1:8" s="6" customFormat="1" x14ac:dyDescent="0.25">
      <c r="A351" s="6">
        <v>46</v>
      </c>
      <c r="B351" s="6" t="s">
        <v>163</v>
      </c>
      <c r="C351" s="6" t="s">
        <v>164</v>
      </c>
      <c r="D351" s="6" t="s">
        <v>36</v>
      </c>
      <c r="E351" s="6">
        <v>349.12</v>
      </c>
      <c r="F351" s="13">
        <f>E351*1.18</f>
        <v>411.96159999999998</v>
      </c>
      <c r="H351" s="13">
        <f t="shared" si="37"/>
        <v>0</v>
      </c>
    </row>
    <row r="352" spans="1:8" x14ac:dyDescent="0.25">
      <c r="A352" s="6">
        <v>46</v>
      </c>
      <c r="B352" s="6" t="s">
        <v>163</v>
      </c>
      <c r="C352" s="6" t="s">
        <v>165</v>
      </c>
      <c r="D352" s="6" t="s">
        <v>42</v>
      </c>
      <c r="E352" s="6">
        <v>349.82</v>
      </c>
      <c r="F352" s="13">
        <f>E352*1.18</f>
        <v>412.7876</v>
      </c>
      <c r="G352"/>
      <c r="H352" s="13">
        <f t="shared" si="37"/>
        <v>0</v>
      </c>
    </row>
    <row r="353" spans="1:8" x14ac:dyDescent="0.25">
      <c r="A353" s="6">
        <v>46</v>
      </c>
      <c r="B353" s="6" t="s">
        <v>163</v>
      </c>
      <c r="C353" s="6" t="s">
        <v>238</v>
      </c>
      <c r="D353" s="6" t="s">
        <v>42</v>
      </c>
      <c r="E353" s="6">
        <v>524.12</v>
      </c>
      <c r="F353" s="13">
        <f>E353*1.18</f>
        <v>618.46159999999998</v>
      </c>
      <c r="G353"/>
      <c r="H353" s="13">
        <f t="shared" si="37"/>
        <v>0</v>
      </c>
    </row>
    <row r="354" spans="1:8" s="19" customFormat="1" x14ac:dyDescent="0.25">
      <c r="A354" s="19">
        <v>300</v>
      </c>
      <c r="F354" s="20"/>
      <c r="G354" s="19">
        <f>SUM(G350:G353)</f>
        <v>0</v>
      </c>
      <c r="H354" s="20">
        <f>SUM(H350:H353)</f>
        <v>0</v>
      </c>
    </row>
    <row r="355" spans="1:8" x14ac:dyDescent="0.25">
      <c r="A355" s="6">
        <v>47</v>
      </c>
      <c r="B355" s="6" t="s">
        <v>290</v>
      </c>
      <c r="C355" s="6" t="s">
        <v>289</v>
      </c>
      <c r="D355" s="6" t="s">
        <v>46</v>
      </c>
      <c r="E355" s="6">
        <v>174.82</v>
      </c>
      <c r="F355" s="13">
        <f>E355*1.18</f>
        <v>206.28759999999997</v>
      </c>
      <c r="G355"/>
      <c r="H355" s="13">
        <f t="shared" si="37"/>
        <v>0</v>
      </c>
    </row>
    <row r="356" spans="1:8" x14ac:dyDescent="0.25">
      <c r="A356" s="6">
        <v>47</v>
      </c>
      <c r="B356" s="6" t="s">
        <v>290</v>
      </c>
      <c r="C356" s="6" t="s">
        <v>301</v>
      </c>
      <c r="D356" s="6" t="s">
        <v>42</v>
      </c>
      <c r="E356" s="6">
        <v>874.82</v>
      </c>
      <c r="F356" s="13">
        <f>E356*1.18</f>
        <v>1032.2876000000001</v>
      </c>
      <c r="G356"/>
      <c r="H356" s="13">
        <f t="shared" si="37"/>
        <v>0</v>
      </c>
    </row>
    <row r="357" spans="1:8" x14ac:dyDescent="0.25">
      <c r="A357" s="6">
        <v>47</v>
      </c>
      <c r="B357" s="6" t="s">
        <v>290</v>
      </c>
      <c r="C357" s="6" t="s">
        <v>302</v>
      </c>
      <c r="D357" s="6">
        <v>40</v>
      </c>
      <c r="E357" s="6">
        <v>1049.82</v>
      </c>
      <c r="F357" s="13">
        <f>E357*1.18</f>
        <v>1238.7875999999999</v>
      </c>
      <c r="G357"/>
      <c r="H357" s="13">
        <f t="shared" si="37"/>
        <v>0</v>
      </c>
    </row>
    <row r="358" spans="1:8" x14ac:dyDescent="0.25">
      <c r="A358" s="6">
        <v>47</v>
      </c>
      <c r="B358" s="6" t="s">
        <v>290</v>
      </c>
      <c r="C358" s="6" t="s">
        <v>303</v>
      </c>
      <c r="D358" s="6" t="s">
        <v>42</v>
      </c>
      <c r="E358" s="6">
        <v>174.82</v>
      </c>
      <c r="F358" s="13">
        <f>E358*1.18</f>
        <v>206.28759999999997</v>
      </c>
      <c r="G358"/>
      <c r="H358" s="13">
        <f t="shared" si="37"/>
        <v>0</v>
      </c>
    </row>
    <row r="359" spans="1:8" s="19" customFormat="1" x14ac:dyDescent="0.25">
      <c r="A359" s="19">
        <v>500</v>
      </c>
      <c r="F359" s="20"/>
      <c r="G359" s="19">
        <f>SUM(G355:G358)</f>
        <v>0</v>
      </c>
      <c r="H359" s="20">
        <f>SUM(H355:H358)</f>
        <v>0</v>
      </c>
    </row>
    <row r="360" spans="1:8" x14ac:dyDescent="0.25">
      <c r="A360" s="6">
        <v>48</v>
      </c>
      <c r="B360" s="6" t="s">
        <v>24</v>
      </c>
      <c r="C360" s="2" t="s">
        <v>75</v>
      </c>
      <c r="D360" s="6" t="s">
        <v>57</v>
      </c>
      <c r="E360" s="6">
        <v>261.62</v>
      </c>
      <c r="F360" s="13">
        <f t="shared" ref="F360:F388" si="38">E360*1.18</f>
        <v>308.71159999999998</v>
      </c>
      <c r="G360">
        <v>0.13</v>
      </c>
      <c r="H360" s="13">
        <f>G360*$B$3</f>
        <v>50.462840366127459</v>
      </c>
    </row>
    <row r="361" spans="1:8" x14ac:dyDescent="0.25">
      <c r="A361" s="6">
        <v>48</v>
      </c>
      <c r="B361" s="6" t="s">
        <v>24</v>
      </c>
      <c r="C361" s="2" t="s">
        <v>90</v>
      </c>
      <c r="D361" s="6" t="s">
        <v>57</v>
      </c>
      <c r="E361" s="6">
        <v>261.62</v>
      </c>
      <c r="F361" s="13">
        <f t="shared" si="38"/>
        <v>308.71159999999998</v>
      </c>
      <c r="G361">
        <v>0.16900000000000001</v>
      </c>
      <c r="H361" s="13">
        <f t="shared" si="37"/>
        <v>65.601692475965706</v>
      </c>
    </row>
    <row r="362" spans="1:8" x14ac:dyDescent="0.25">
      <c r="A362" s="6">
        <v>48</v>
      </c>
      <c r="B362" s="6" t="s">
        <v>24</v>
      </c>
      <c r="C362" s="2" t="s">
        <v>90</v>
      </c>
      <c r="D362" s="6" t="s">
        <v>35</v>
      </c>
      <c r="E362" s="6">
        <v>261.62</v>
      </c>
      <c r="F362" s="13">
        <f t="shared" si="38"/>
        <v>308.71159999999998</v>
      </c>
      <c r="G362">
        <v>0.23599999999999999</v>
      </c>
      <c r="H362" s="13">
        <f t="shared" si="37"/>
        <v>91.609464049277534</v>
      </c>
    </row>
    <row r="363" spans="1:8" x14ac:dyDescent="0.25">
      <c r="A363" s="6">
        <v>48</v>
      </c>
      <c r="B363" s="6" t="s">
        <v>24</v>
      </c>
      <c r="C363" s="2" t="s">
        <v>92</v>
      </c>
      <c r="D363" s="6">
        <v>38</v>
      </c>
      <c r="E363" s="6">
        <v>1014.82</v>
      </c>
      <c r="F363" s="13">
        <f t="shared" si="38"/>
        <v>1197.4875999999999</v>
      </c>
      <c r="G363">
        <v>0.79</v>
      </c>
      <c r="H363" s="13">
        <f t="shared" si="37"/>
        <v>306.65879914800536</v>
      </c>
    </row>
    <row r="364" spans="1:8" x14ac:dyDescent="0.25">
      <c r="A364" s="6">
        <v>48</v>
      </c>
      <c r="B364" s="6" t="s">
        <v>24</v>
      </c>
      <c r="C364" s="2" t="s">
        <v>96</v>
      </c>
      <c r="D364" s="6" t="s">
        <v>35</v>
      </c>
      <c r="E364" s="6">
        <v>261.62</v>
      </c>
      <c r="F364" s="13">
        <f t="shared" si="38"/>
        <v>308.71159999999998</v>
      </c>
      <c r="G364">
        <v>7.3999999999999996E-2</v>
      </c>
      <c r="H364" s="13">
        <f t="shared" si="37"/>
        <v>28.725001439180243</v>
      </c>
    </row>
    <row r="365" spans="1:8" x14ac:dyDescent="0.25">
      <c r="A365" s="6">
        <v>48</v>
      </c>
      <c r="B365" s="6" t="s">
        <v>24</v>
      </c>
      <c r="C365" s="6" t="s">
        <v>107</v>
      </c>
      <c r="D365" s="6">
        <v>32</v>
      </c>
      <c r="E365" s="6">
        <v>751.62</v>
      </c>
      <c r="F365" s="13">
        <f t="shared" si="38"/>
        <v>886.91159999999991</v>
      </c>
      <c r="G365"/>
      <c r="H365" s="13">
        <f t="shared" si="37"/>
        <v>0</v>
      </c>
    </row>
    <row r="366" spans="1:8" x14ac:dyDescent="0.25">
      <c r="A366" s="6">
        <v>48</v>
      </c>
      <c r="B366" s="6" t="s">
        <v>24</v>
      </c>
      <c r="C366" s="2" t="s">
        <v>112</v>
      </c>
      <c r="D366" s="6" t="s">
        <v>37</v>
      </c>
      <c r="E366" s="6">
        <v>436.62</v>
      </c>
      <c r="F366" s="13">
        <f t="shared" si="38"/>
        <v>515.21159999999998</v>
      </c>
      <c r="G366">
        <v>0.215</v>
      </c>
      <c r="H366" s="13">
        <f t="shared" si="37"/>
        <v>83.457774451672336</v>
      </c>
    </row>
    <row r="367" spans="1:8" x14ac:dyDescent="0.25">
      <c r="A367" s="6">
        <v>48</v>
      </c>
      <c r="B367" s="6" t="s">
        <v>24</v>
      </c>
      <c r="C367" s="6" t="s">
        <v>141</v>
      </c>
      <c r="D367" s="6" t="s">
        <v>57</v>
      </c>
      <c r="E367" s="6">
        <v>174.12</v>
      </c>
      <c r="F367" s="13">
        <f t="shared" si="38"/>
        <v>205.4616</v>
      </c>
      <c r="G367"/>
      <c r="H367" s="13">
        <f t="shared" si="37"/>
        <v>0</v>
      </c>
    </row>
    <row r="368" spans="1:8" x14ac:dyDescent="0.25">
      <c r="A368" s="6">
        <v>48</v>
      </c>
      <c r="B368" s="6" t="s">
        <v>24</v>
      </c>
      <c r="C368" s="6" t="s">
        <v>152</v>
      </c>
      <c r="D368" s="6" t="s">
        <v>50</v>
      </c>
      <c r="E368" s="6">
        <v>156.62</v>
      </c>
      <c r="F368" s="13">
        <f t="shared" si="38"/>
        <v>184.8116</v>
      </c>
      <c r="G368"/>
      <c r="H368" s="13">
        <f t="shared" si="37"/>
        <v>0</v>
      </c>
    </row>
    <row r="369" spans="1:8" x14ac:dyDescent="0.25">
      <c r="A369" s="6">
        <v>48</v>
      </c>
      <c r="B369" s="6" t="s">
        <v>24</v>
      </c>
      <c r="C369" s="6" t="s">
        <v>153</v>
      </c>
      <c r="D369" s="6" t="s">
        <v>57</v>
      </c>
      <c r="E369" s="6">
        <v>349.12</v>
      </c>
      <c r="F369" s="13">
        <f t="shared" si="38"/>
        <v>411.96159999999998</v>
      </c>
      <c r="G369"/>
      <c r="H369" s="13">
        <f t="shared" si="37"/>
        <v>0</v>
      </c>
    </row>
    <row r="370" spans="1:8" x14ac:dyDescent="0.25">
      <c r="A370" s="6">
        <v>48</v>
      </c>
      <c r="B370" s="6" t="s">
        <v>24</v>
      </c>
      <c r="C370" s="23" t="s">
        <v>156</v>
      </c>
      <c r="D370" s="6">
        <v>44</v>
      </c>
      <c r="E370" s="6">
        <v>699.82</v>
      </c>
      <c r="F370" s="13">
        <f t="shared" si="38"/>
        <v>825.7876</v>
      </c>
      <c r="G370"/>
      <c r="H370" s="13">
        <f t="shared" si="37"/>
        <v>0</v>
      </c>
    </row>
    <row r="371" spans="1:8" x14ac:dyDescent="0.25">
      <c r="A371" s="6">
        <v>48</v>
      </c>
      <c r="B371" s="6" t="s">
        <v>24</v>
      </c>
      <c r="C371" s="23" t="s">
        <v>157</v>
      </c>
      <c r="D371" s="6">
        <v>44</v>
      </c>
      <c r="E371" s="6">
        <v>699.82</v>
      </c>
      <c r="F371" s="13">
        <f t="shared" si="38"/>
        <v>825.7876</v>
      </c>
      <c r="G371"/>
      <c r="H371" s="13">
        <f t="shared" si="37"/>
        <v>0</v>
      </c>
    </row>
    <row r="372" spans="1:8" x14ac:dyDescent="0.25">
      <c r="A372" s="6">
        <v>48</v>
      </c>
      <c r="B372" s="6" t="s">
        <v>24</v>
      </c>
      <c r="C372" s="6" t="s">
        <v>190</v>
      </c>
      <c r="D372" s="6" t="s">
        <v>57</v>
      </c>
      <c r="E372" s="6">
        <v>349.12</v>
      </c>
      <c r="F372" s="13">
        <f t="shared" si="38"/>
        <v>411.96159999999998</v>
      </c>
      <c r="G372"/>
      <c r="H372" s="13">
        <f t="shared" si="37"/>
        <v>0</v>
      </c>
    </row>
    <row r="373" spans="1:8" x14ac:dyDescent="0.25">
      <c r="A373" s="6">
        <v>48</v>
      </c>
      <c r="B373" s="6" t="s">
        <v>24</v>
      </c>
      <c r="C373" s="6" t="s">
        <v>191</v>
      </c>
      <c r="D373" s="6" t="s">
        <v>35</v>
      </c>
      <c r="E373" s="6">
        <v>349.12</v>
      </c>
      <c r="F373" s="13">
        <f t="shared" si="38"/>
        <v>411.96159999999998</v>
      </c>
      <c r="G373"/>
      <c r="H373" s="13">
        <f t="shared" si="37"/>
        <v>0</v>
      </c>
    </row>
    <row r="374" spans="1:8" x14ac:dyDescent="0.25">
      <c r="A374" s="6">
        <v>48</v>
      </c>
      <c r="B374" s="6" t="s">
        <v>24</v>
      </c>
      <c r="C374" s="6" t="s">
        <v>192</v>
      </c>
      <c r="D374" s="6" t="s">
        <v>35</v>
      </c>
      <c r="E374" s="6">
        <v>174.12</v>
      </c>
      <c r="F374" s="13">
        <f t="shared" si="38"/>
        <v>205.4616</v>
      </c>
      <c r="G374"/>
      <c r="H374" s="13">
        <f t="shared" si="37"/>
        <v>0</v>
      </c>
    </row>
    <row r="375" spans="1:8" x14ac:dyDescent="0.25">
      <c r="A375" s="6">
        <v>48</v>
      </c>
      <c r="B375" s="6" t="s">
        <v>24</v>
      </c>
      <c r="C375" s="6" t="s">
        <v>200</v>
      </c>
      <c r="D375" s="6" t="s">
        <v>57</v>
      </c>
      <c r="E375" s="6">
        <v>139.12</v>
      </c>
      <c r="F375" s="13">
        <f t="shared" si="38"/>
        <v>164.16159999999999</v>
      </c>
      <c r="G375"/>
      <c r="H375" s="13">
        <f t="shared" si="37"/>
        <v>0</v>
      </c>
    </row>
    <row r="376" spans="1:8" x14ac:dyDescent="0.25">
      <c r="A376" s="6">
        <v>48</v>
      </c>
      <c r="B376" s="6" t="s">
        <v>24</v>
      </c>
      <c r="C376" s="6" t="s">
        <v>216</v>
      </c>
      <c r="D376" s="6" t="s">
        <v>57</v>
      </c>
      <c r="E376" s="6">
        <v>261.62</v>
      </c>
      <c r="F376" s="13">
        <f t="shared" si="38"/>
        <v>308.71159999999998</v>
      </c>
      <c r="G376"/>
      <c r="H376" s="13">
        <f t="shared" si="37"/>
        <v>0</v>
      </c>
    </row>
    <row r="377" spans="1:8" x14ac:dyDescent="0.25">
      <c r="A377" s="6">
        <v>48</v>
      </c>
      <c r="B377" s="6" t="s">
        <v>24</v>
      </c>
      <c r="C377" s="6" t="s">
        <v>239</v>
      </c>
      <c r="D377" s="6" t="s">
        <v>36</v>
      </c>
      <c r="E377" s="6">
        <v>261.62</v>
      </c>
      <c r="F377" s="13">
        <f t="shared" si="38"/>
        <v>308.71159999999998</v>
      </c>
      <c r="G377"/>
      <c r="H377" s="13">
        <f t="shared" si="37"/>
        <v>0</v>
      </c>
    </row>
    <row r="378" spans="1:8" x14ac:dyDescent="0.25">
      <c r="A378" s="6">
        <v>48</v>
      </c>
      <c r="B378" s="6" t="s">
        <v>24</v>
      </c>
      <c r="C378" s="6" t="s">
        <v>262</v>
      </c>
      <c r="D378" s="6" t="s">
        <v>36</v>
      </c>
      <c r="E378" s="6">
        <v>349.12</v>
      </c>
      <c r="F378" s="13">
        <f t="shared" si="38"/>
        <v>411.96159999999998</v>
      </c>
      <c r="G378"/>
      <c r="H378" s="13">
        <f t="shared" si="37"/>
        <v>0</v>
      </c>
    </row>
    <row r="379" spans="1:8" x14ac:dyDescent="0.25">
      <c r="A379" s="6">
        <v>48</v>
      </c>
      <c r="B379" s="6" t="s">
        <v>24</v>
      </c>
      <c r="C379" s="6" t="s">
        <v>286</v>
      </c>
      <c r="D379" s="6" t="s">
        <v>42</v>
      </c>
      <c r="E379" s="6">
        <v>436.62</v>
      </c>
      <c r="F379" s="13">
        <f t="shared" si="38"/>
        <v>515.21159999999998</v>
      </c>
      <c r="G379"/>
      <c r="H379" s="13">
        <f t="shared" si="37"/>
        <v>0</v>
      </c>
    </row>
    <row r="380" spans="1:8" x14ac:dyDescent="0.25">
      <c r="A380" s="6">
        <v>48</v>
      </c>
      <c r="B380" s="6" t="s">
        <v>24</v>
      </c>
      <c r="C380" s="6" t="s">
        <v>296</v>
      </c>
      <c r="D380" s="6" t="s">
        <v>46</v>
      </c>
      <c r="E380" s="6">
        <v>349.12</v>
      </c>
      <c r="F380" s="13">
        <f t="shared" si="38"/>
        <v>411.96159999999998</v>
      </c>
      <c r="G380"/>
      <c r="H380" s="13">
        <f t="shared" si="37"/>
        <v>0</v>
      </c>
    </row>
    <row r="381" spans="1:8" x14ac:dyDescent="0.25">
      <c r="A381" s="6">
        <v>48</v>
      </c>
      <c r="B381" s="6" t="s">
        <v>24</v>
      </c>
      <c r="C381" s="6" t="s">
        <v>305</v>
      </c>
      <c r="D381" s="6" t="s">
        <v>306</v>
      </c>
      <c r="E381" s="6">
        <v>2100</v>
      </c>
      <c r="F381" s="13">
        <f t="shared" si="38"/>
        <v>2478</v>
      </c>
      <c r="G381"/>
      <c r="H381" s="13">
        <f t="shared" si="37"/>
        <v>0</v>
      </c>
    </row>
    <row r="382" spans="1:8" x14ac:dyDescent="0.25">
      <c r="A382" s="6">
        <v>48</v>
      </c>
      <c r="B382" s="6" t="s">
        <v>24</v>
      </c>
      <c r="C382" s="23" t="s">
        <v>312</v>
      </c>
      <c r="D382" s="6">
        <v>38</v>
      </c>
      <c r="E382" s="6">
        <v>1224.82</v>
      </c>
      <c r="F382" s="13">
        <f t="shared" si="38"/>
        <v>1445.2875999999999</v>
      </c>
      <c r="G382"/>
      <c r="H382" s="13">
        <f t="shared" si="37"/>
        <v>0</v>
      </c>
    </row>
    <row r="383" spans="1:8" x14ac:dyDescent="0.25">
      <c r="A383" s="6">
        <v>48</v>
      </c>
      <c r="B383" s="6" t="s">
        <v>24</v>
      </c>
      <c r="C383" s="23" t="s">
        <v>313</v>
      </c>
      <c r="D383" s="6">
        <v>38</v>
      </c>
      <c r="E383" s="6">
        <v>699.82</v>
      </c>
      <c r="F383" s="13">
        <f t="shared" si="38"/>
        <v>825.7876</v>
      </c>
      <c r="G383"/>
      <c r="H383" s="13">
        <f t="shared" si="37"/>
        <v>0</v>
      </c>
    </row>
    <row r="384" spans="1:8" x14ac:dyDescent="0.25">
      <c r="A384" s="6">
        <v>48</v>
      </c>
      <c r="B384" t="s">
        <v>24</v>
      </c>
      <c r="C384" t="s">
        <v>329</v>
      </c>
      <c r="D384" t="s">
        <v>42</v>
      </c>
      <c r="E384">
        <v>349.82</v>
      </c>
      <c r="F384" s="13">
        <f t="shared" si="38"/>
        <v>412.7876</v>
      </c>
      <c r="G384"/>
      <c r="H384" s="13">
        <f t="shared" si="37"/>
        <v>0</v>
      </c>
    </row>
    <row r="385" spans="1:8" x14ac:dyDescent="0.25">
      <c r="A385" s="6">
        <v>48</v>
      </c>
      <c r="B385" t="s">
        <v>24</v>
      </c>
      <c r="C385" t="s">
        <v>345</v>
      </c>
      <c r="D385" t="s">
        <v>57</v>
      </c>
      <c r="E385">
        <v>174.12</v>
      </c>
      <c r="F385" s="13">
        <f t="shared" si="38"/>
        <v>205.4616</v>
      </c>
      <c r="G385"/>
      <c r="H385" s="13">
        <f t="shared" si="37"/>
        <v>0</v>
      </c>
    </row>
    <row r="386" spans="1:8" x14ac:dyDescent="0.25">
      <c r="A386" s="6">
        <v>48</v>
      </c>
      <c r="B386" t="s">
        <v>24</v>
      </c>
      <c r="C386" t="s">
        <v>350</v>
      </c>
      <c r="D386" t="s">
        <v>57</v>
      </c>
      <c r="E386">
        <v>349.12</v>
      </c>
      <c r="F386" s="13">
        <f t="shared" si="38"/>
        <v>411.96159999999998</v>
      </c>
      <c r="G386"/>
      <c r="H386" s="13">
        <f t="shared" si="37"/>
        <v>0</v>
      </c>
    </row>
    <row r="387" spans="1:8" x14ac:dyDescent="0.25">
      <c r="A387" s="6">
        <v>48</v>
      </c>
      <c r="B387" t="s">
        <v>24</v>
      </c>
      <c r="C387" t="s">
        <v>351</v>
      </c>
      <c r="D387" t="s">
        <v>57</v>
      </c>
      <c r="E387">
        <v>349.12</v>
      </c>
      <c r="F387" s="13">
        <f t="shared" si="38"/>
        <v>411.96159999999998</v>
      </c>
      <c r="G387"/>
      <c r="H387" s="13">
        <f t="shared" si="37"/>
        <v>0</v>
      </c>
    </row>
    <row r="388" spans="1:8" x14ac:dyDescent="0.25">
      <c r="A388" s="6">
        <v>48</v>
      </c>
      <c r="B388" t="s">
        <v>24</v>
      </c>
      <c r="C388" t="s">
        <v>352</v>
      </c>
      <c r="D388" t="s">
        <v>50</v>
      </c>
      <c r="E388">
        <v>174.12</v>
      </c>
      <c r="F388" s="13">
        <f t="shared" si="38"/>
        <v>205.4616</v>
      </c>
      <c r="G388"/>
      <c r="H388" s="13">
        <f t="shared" si="37"/>
        <v>0</v>
      </c>
    </row>
    <row r="389" spans="1:8" s="19" customFormat="1" x14ac:dyDescent="0.25">
      <c r="A389" s="19">
        <v>1500</v>
      </c>
      <c r="F389" s="20"/>
      <c r="G389" s="19">
        <f>SUM(G360:G388)</f>
        <v>1.6140000000000003</v>
      </c>
      <c r="H389" s="20">
        <f>SUM(H360:H388)</f>
        <v>626.51557193022859</v>
      </c>
    </row>
    <row r="390" spans="1:8" x14ac:dyDescent="0.25">
      <c r="A390" t="s">
        <v>413</v>
      </c>
    </row>
  </sheetData>
  <sortState ref="B6:E307">
    <sortCondition ref="B307"/>
  </sortState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23" sqref="B23"/>
    </sheetView>
  </sheetViews>
  <sheetFormatPr defaultRowHeight="15" x14ac:dyDescent="0.25"/>
  <cols>
    <col min="2" max="2" width="4.85546875" customWidth="1"/>
    <col min="3" max="3" width="16.85546875" customWidth="1"/>
    <col min="4" max="4" width="7" customWidth="1"/>
    <col min="5" max="5" width="15.85546875" customWidth="1"/>
    <col min="6" max="6" width="21.85546875" customWidth="1"/>
    <col min="7" max="7" width="17" customWidth="1"/>
    <col min="11" max="11" width="26" customWidth="1"/>
    <col min="14" max="14" width="16.42578125" customWidth="1"/>
    <col min="15" max="15" width="14.7109375" customWidth="1"/>
  </cols>
  <sheetData>
    <row r="1" spans="1:15" ht="19.5" customHeight="1" thickBot="1" x14ac:dyDescent="0.3">
      <c r="J1" s="37"/>
      <c r="K1" s="37"/>
      <c r="L1" s="38"/>
      <c r="M1" s="39"/>
      <c r="N1" s="37"/>
    </row>
    <row r="2" spans="1:15" s="6" customFormat="1" ht="19.5" customHeight="1" thickBot="1" x14ac:dyDescent="0.3">
      <c r="A2"/>
      <c r="B2" s="56" t="s">
        <v>406</v>
      </c>
      <c r="C2" s="57"/>
      <c r="D2" s="57"/>
      <c r="E2" s="57"/>
      <c r="F2" s="41" t="s">
        <v>25</v>
      </c>
      <c r="G2" s="42">
        <v>42794</v>
      </c>
      <c r="H2"/>
      <c r="I2"/>
      <c r="J2" s="56" t="s">
        <v>399</v>
      </c>
      <c r="K2" s="57"/>
      <c r="L2" s="57"/>
      <c r="M2" s="57"/>
      <c r="N2" s="41" t="s">
        <v>25</v>
      </c>
      <c r="O2" s="42">
        <v>42776</v>
      </c>
    </row>
    <row r="3" spans="1:15" s="6" customFormat="1" ht="19.5" customHeight="1" x14ac:dyDescent="0.25">
      <c r="A3"/>
      <c r="B3" s="58" t="s">
        <v>396</v>
      </c>
      <c r="C3" s="58"/>
      <c r="D3" s="58"/>
      <c r="E3" s="58"/>
      <c r="F3" s="58"/>
      <c r="G3" s="58"/>
      <c r="H3"/>
      <c r="I3"/>
      <c r="J3" s="58" t="s">
        <v>396</v>
      </c>
      <c r="K3" s="58"/>
      <c r="L3" s="58"/>
      <c r="M3" s="58"/>
      <c r="N3" s="58"/>
      <c r="O3" s="58"/>
    </row>
    <row r="4" spans="1:15" s="6" customFormat="1" ht="19.5" customHeight="1" x14ac:dyDescent="0.25">
      <c r="A4"/>
      <c r="B4" s="43" t="s">
        <v>27</v>
      </c>
      <c r="C4" s="43" t="s">
        <v>28</v>
      </c>
      <c r="D4" s="43" t="s">
        <v>29</v>
      </c>
      <c r="E4" s="43" t="s">
        <v>30</v>
      </c>
      <c r="F4" s="43" t="s">
        <v>31</v>
      </c>
      <c r="G4" s="43" t="s">
        <v>32</v>
      </c>
      <c r="H4"/>
      <c r="I4"/>
      <c r="J4" s="7" t="s">
        <v>27</v>
      </c>
      <c r="K4" s="7" t="s">
        <v>28</v>
      </c>
      <c r="L4" s="7" t="s">
        <v>29</v>
      </c>
      <c r="M4" s="7" t="s">
        <v>30</v>
      </c>
      <c r="N4" s="7" t="s">
        <v>31</v>
      </c>
      <c r="O4" s="7" t="s">
        <v>32</v>
      </c>
    </row>
    <row r="5" spans="1:15" x14ac:dyDescent="0.25">
      <c r="B5" s="44">
        <v>1</v>
      </c>
      <c r="C5" s="45" t="s">
        <v>62</v>
      </c>
      <c r="D5" s="45">
        <v>1</v>
      </c>
      <c r="E5" s="45">
        <v>55</v>
      </c>
      <c r="F5" s="46"/>
      <c r="G5" s="45"/>
      <c r="J5" s="9">
        <v>1</v>
      </c>
      <c r="K5" s="32" t="s">
        <v>407</v>
      </c>
      <c r="L5" s="32">
        <v>2</v>
      </c>
      <c r="M5" s="32">
        <v>0</v>
      </c>
      <c r="N5" s="9"/>
      <c r="O5" s="9"/>
    </row>
    <row r="6" spans="1:15" x14ac:dyDescent="0.25">
      <c r="B6" s="44">
        <v>10</v>
      </c>
      <c r="C6" s="45" t="s">
        <v>16</v>
      </c>
      <c r="D6" s="45">
        <v>6</v>
      </c>
      <c r="E6" s="45">
        <v>0</v>
      </c>
      <c r="F6" s="46"/>
      <c r="G6" s="45"/>
      <c r="J6" s="9">
        <v>2</v>
      </c>
      <c r="K6" s="32" t="s">
        <v>408</v>
      </c>
      <c r="L6" s="32">
        <v>1</v>
      </c>
      <c r="M6" s="32">
        <v>0</v>
      </c>
      <c r="N6" s="9"/>
      <c r="O6" s="9"/>
    </row>
    <row r="7" spans="1:15" x14ac:dyDescent="0.25">
      <c r="B7" s="44">
        <v>12</v>
      </c>
      <c r="C7" s="45" t="s">
        <v>102</v>
      </c>
      <c r="D7" s="45">
        <v>3</v>
      </c>
      <c r="E7" s="45">
        <v>0</v>
      </c>
      <c r="F7" s="46"/>
      <c r="G7" s="45"/>
      <c r="J7" s="9">
        <v>3</v>
      </c>
      <c r="K7" s="32" t="s">
        <v>393</v>
      </c>
      <c r="L7" s="32">
        <v>2</v>
      </c>
      <c r="M7" s="32">
        <v>0</v>
      </c>
      <c r="N7" s="9"/>
      <c r="O7" s="9"/>
    </row>
    <row r="8" spans="1:15" x14ac:dyDescent="0.25">
      <c r="B8" s="44">
        <v>17</v>
      </c>
      <c r="C8" s="45" t="s">
        <v>18</v>
      </c>
      <c r="D8" s="45">
        <v>4</v>
      </c>
      <c r="E8" s="45">
        <v>0</v>
      </c>
      <c r="F8" s="46"/>
      <c r="G8" s="45"/>
      <c r="J8" s="9">
        <v>4</v>
      </c>
      <c r="K8" s="32" t="s">
        <v>409</v>
      </c>
      <c r="L8" s="32">
        <v>1</v>
      </c>
      <c r="M8" s="32">
        <v>0</v>
      </c>
      <c r="N8" s="9"/>
      <c r="O8" s="9"/>
    </row>
    <row r="9" spans="1:15" x14ac:dyDescent="0.25">
      <c r="B9" s="44">
        <v>19</v>
      </c>
      <c r="C9" s="45" t="s">
        <v>20</v>
      </c>
      <c r="D9" s="45">
        <v>2</v>
      </c>
      <c r="E9" s="45">
        <v>0</v>
      </c>
      <c r="F9" s="46"/>
      <c r="G9" s="45"/>
      <c r="J9" s="9">
        <v>5</v>
      </c>
      <c r="K9" s="32" t="s">
        <v>410</v>
      </c>
      <c r="L9" s="32">
        <v>1</v>
      </c>
      <c r="M9" s="32">
        <v>0</v>
      </c>
      <c r="N9" s="9"/>
      <c r="O9" s="9"/>
    </row>
    <row r="10" spans="1:15" x14ac:dyDescent="0.25">
      <c r="B10" s="44">
        <v>20</v>
      </c>
      <c r="C10" s="45" t="s">
        <v>21</v>
      </c>
      <c r="D10" s="45">
        <v>2</v>
      </c>
      <c r="E10" s="45">
        <v>128</v>
      </c>
      <c r="F10" s="46"/>
      <c r="G10" s="45"/>
      <c r="J10" s="9">
        <v>6</v>
      </c>
      <c r="K10" s="32" t="s">
        <v>390</v>
      </c>
      <c r="L10" s="32">
        <v>1</v>
      </c>
      <c r="M10" s="32">
        <v>0</v>
      </c>
      <c r="N10" s="9"/>
      <c r="O10" s="9"/>
    </row>
    <row r="11" spans="1:15" x14ac:dyDescent="0.25">
      <c r="B11" s="47">
        <v>22</v>
      </c>
      <c r="C11" s="32" t="s">
        <v>74</v>
      </c>
      <c r="D11" s="32">
        <v>3</v>
      </c>
      <c r="E11" s="32">
        <v>0</v>
      </c>
      <c r="F11" s="34"/>
      <c r="G11" s="32"/>
      <c r="J11" s="9">
        <v>7</v>
      </c>
      <c r="K11" s="32" t="s">
        <v>411</v>
      </c>
      <c r="L11" s="32">
        <v>1</v>
      </c>
      <c r="M11" s="32">
        <v>0</v>
      </c>
      <c r="N11" s="9"/>
      <c r="O11" s="9"/>
    </row>
    <row r="12" spans="1:15" ht="19.5" customHeight="1" x14ac:dyDescent="0.25">
      <c r="B12" s="48"/>
      <c r="C12" s="35" t="s">
        <v>405</v>
      </c>
      <c r="D12" s="35"/>
      <c r="E12" s="35">
        <f>SUM(E4:E11)</f>
        <v>183</v>
      </c>
      <c r="F12" s="35"/>
      <c r="G12" s="35"/>
      <c r="J12" s="9">
        <v>8</v>
      </c>
      <c r="K12" s="32" t="s">
        <v>412</v>
      </c>
      <c r="L12" s="32">
        <v>1</v>
      </c>
      <c r="M12" s="32"/>
      <c r="N12" s="9"/>
      <c r="O12" s="9"/>
    </row>
    <row r="13" spans="1:15" x14ac:dyDescent="0.25">
      <c r="L13" s="35">
        <f>SUM(L5:L12)</f>
        <v>10</v>
      </c>
      <c r="M13" s="35">
        <f>SUM(M5:M12)</f>
        <v>0</v>
      </c>
    </row>
    <row r="15" spans="1:15" x14ac:dyDescent="0.25">
      <c r="B15" s="53" t="s">
        <v>394</v>
      </c>
      <c r="C15" s="53"/>
      <c r="D15" s="53"/>
      <c r="E15" s="53" t="s">
        <v>395</v>
      </c>
      <c r="F15" s="53"/>
      <c r="G15" s="53"/>
    </row>
    <row r="16" spans="1:15" ht="23.25" x14ac:dyDescent="0.35">
      <c r="B16" s="55" t="s">
        <v>396</v>
      </c>
      <c r="C16" s="55"/>
      <c r="D16" s="55"/>
      <c r="E16" s="52" t="s">
        <v>407</v>
      </c>
      <c r="F16" s="52"/>
      <c r="G16" s="52"/>
    </row>
    <row r="17" spans="2:7" x14ac:dyDescent="0.25">
      <c r="B17" s="53" t="s">
        <v>397</v>
      </c>
      <c r="C17" s="53"/>
      <c r="D17" s="53"/>
      <c r="E17" s="53" t="s">
        <v>398</v>
      </c>
      <c r="F17" s="53"/>
      <c r="G17" s="53"/>
    </row>
    <row r="18" spans="2:7" ht="23.25" x14ac:dyDescent="0.35">
      <c r="B18" s="52" t="s">
        <v>404</v>
      </c>
      <c r="C18" s="52"/>
      <c r="D18" s="52"/>
      <c r="E18" s="52" t="s">
        <v>25</v>
      </c>
      <c r="F18" s="52"/>
      <c r="G18" s="52"/>
    </row>
    <row r="19" spans="2:7" x14ac:dyDescent="0.25">
      <c r="B19" s="53" t="s">
        <v>400</v>
      </c>
      <c r="C19" s="53"/>
      <c r="D19" s="53"/>
      <c r="E19" s="53" t="s">
        <v>401</v>
      </c>
      <c r="F19" s="53"/>
      <c r="G19" s="53"/>
    </row>
    <row r="20" spans="2:7" ht="23.25" x14ac:dyDescent="0.35">
      <c r="B20" s="54">
        <v>42794</v>
      </c>
      <c r="C20" s="54"/>
      <c r="D20" s="54"/>
      <c r="E20" s="54"/>
      <c r="F20" s="54"/>
      <c r="G20" s="54"/>
    </row>
    <row r="21" spans="2:7" x14ac:dyDescent="0.25">
      <c r="B21" s="31" t="s">
        <v>27</v>
      </c>
      <c r="C21" s="31" t="s">
        <v>28</v>
      </c>
      <c r="D21" s="31" t="s">
        <v>402</v>
      </c>
      <c r="E21" s="31" t="s">
        <v>403</v>
      </c>
      <c r="F21" s="31" t="s">
        <v>31</v>
      </c>
      <c r="G21" s="31" t="s">
        <v>32</v>
      </c>
    </row>
    <row r="22" spans="2:7" x14ac:dyDescent="0.25">
      <c r="B22" s="45">
        <v>1</v>
      </c>
      <c r="C22" s="45" t="s">
        <v>34</v>
      </c>
      <c r="D22" s="45">
        <v>5</v>
      </c>
      <c r="E22" s="51">
        <v>0</v>
      </c>
      <c r="F22" s="46"/>
      <c r="G22" s="45"/>
    </row>
    <row r="23" spans="2:7" ht="23.25" customHeight="1" x14ac:dyDescent="0.25">
      <c r="B23" s="32">
        <v>2</v>
      </c>
      <c r="C23" s="32" t="s">
        <v>17</v>
      </c>
      <c r="D23" s="32">
        <v>1</v>
      </c>
      <c r="E23" s="33">
        <v>0</v>
      </c>
      <c r="F23" s="34"/>
      <c r="G23" s="32"/>
    </row>
    <row r="24" spans="2:7" x14ac:dyDescent="0.25">
      <c r="B24" s="35"/>
      <c r="C24" s="35"/>
      <c r="D24" s="35"/>
      <c r="E24" s="36">
        <f>SUM(E22:E23)</f>
        <v>0</v>
      </c>
      <c r="F24" s="35"/>
      <c r="G24" s="35"/>
    </row>
    <row r="25" spans="2:7" ht="23.25" customHeight="1" x14ac:dyDescent="0.25">
      <c r="B25" s="35"/>
      <c r="C25" s="35"/>
      <c r="D25" s="35"/>
      <c r="E25" s="36"/>
      <c r="F25" s="35"/>
      <c r="G25" s="35"/>
    </row>
    <row r="26" spans="2:7" x14ac:dyDescent="0.25">
      <c r="B26" s="53" t="s">
        <v>394</v>
      </c>
      <c r="C26" s="53"/>
      <c r="D26" s="53"/>
      <c r="E26" s="53" t="s">
        <v>395</v>
      </c>
      <c r="F26" s="53"/>
      <c r="G26" s="53"/>
    </row>
    <row r="27" spans="2:7" ht="23.25" x14ac:dyDescent="0.35">
      <c r="B27" s="55" t="s">
        <v>396</v>
      </c>
      <c r="C27" s="55"/>
      <c r="D27" s="55"/>
      <c r="E27" s="52" t="s">
        <v>408</v>
      </c>
      <c r="F27" s="52"/>
      <c r="G27" s="52"/>
    </row>
    <row r="28" spans="2:7" x14ac:dyDescent="0.25">
      <c r="B28" s="53" t="s">
        <v>397</v>
      </c>
      <c r="C28" s="53"/>
      <c r="D28" s="53"/>
      <c r="E28" s="53" t="s">
        <v>398</v>
      </c>
      <c r="F28" s="53"/>
      <c r="G28" s="53"/>
    </row>
    <row r="29" spans="2:7" ht="23.25" x14ac:dyDescent="0.35">
      <c r="B29" s="52" t="s">
        <v>404</v>
      </c>
      <c r="C29" s="52"/>
      <c r="D29" s="52"/>
      <c r="E29" s="52" t="s">
        <v>25</v>
      </c>
      <c r="F29" s="52"/>
      <c r="G29" s="52"/>
    </row>
    <row r="30" spans="2:7" x14ac:dyDescent="0.25">
      <c r="B30" s="53" t="s">
        <v>400</v>
      </c>
      <c r="C30" s="53"/>
      <c r="D30" s="53"/>
      <c r="E30" s="53" t="s">
        <v>401</v>
      </c>
      <c r="F30" s="53"/>
      <c r="G30" s="53"/>
    </row>
    <row r="31" spans="2:7" ht="23.25" x14ac:dyDescent="0.35">
      <c r="B31" s="54">
        <v>42794</v>
      </c>
      <c r="C31" s="54"/>
      <c r="D31" s="54"/>
      <c r="E31" s="54"/>
      <c r="F31" s="54"/>
      <c r="G31" s="54"/>
    </row>
    <row r="32" spans="2:7" x14ac:dyDescent="0.25">
      <c r="B32" s="31" t="s">
        <v>27</v>
      </c>
      <c r="C32" s="31" t="s">
        <v>28</v>
      </c>
      <c r="D32" s="31" t="s">
        <v>402</v>
      </c>
      <c r="E32" s="31" t="s">
        <v>403</v>
      </c>
      <c r="F32" s="31" t="s">
        <v>31</v>
      </c>
      <c r="G32" s="31" t="s">
        <v>32</v>
      </c>
    </row>
    <row r="33" spans="2:7" x14ac:dyDescent="0.25">
      <c r="B33" s="32">
        <v>1</v>
      </c>
      <c r="C33" s="32" t="s">
        <v>2</v>
      </c>
      <c r="D33" s="32">
        <v>6</v>
      </c>
      <c r="E33" s="33">
        <v>0</v>
      </c>
      <c r="F33" s="34"/>
      <c r="G33" s="32"/>
    </row>
    <row r="34" spans="2:7" ht="18.75" customHeight="1" x14ac:dyDescent="0.25">
      <c r="B34" s="35"/>
      <c r="C34" s="35"/>
      <c r="D34" s="35"/>
      <c r="E34" s="36">
        <f>SUM(E33:E33)</f>
        <v>0</v>
      </c>
      <c r="F34" s="35"/>
      <c r="G34" s="35"/>
    </row>
    <row r="35" spans="2:7" x14ac:dyDescent="0.25">
      <c r="B35" s="35"/>
      <c r="C35" s="35"/>
      <c r="D35" s="35"/>
      <c r="E35" s="36"/>
      <c r="F35" s="35"/>
      <c r="G35" s="35"/>
    </row>
    <row r="36" spans="2:7" x14ac:dyDescent="0.25">
      <c r="B36" s="35"/>
      <c r="C36" s="35"/>
      <c r="D36" s="35"/>
      <c r="E36" s="36"/>
      <c r="F36" s="35"/>
      <c r="G36" s="35"/>
    </row>
    <row r="37" spans="2:7" x14ac:dyDescent="0.25">
      <c r="B37" s="53" t="s">
        <v>394</v>
      </c>
      <c r="C37" s="53"/>
      <c r="D37" s="53"/>
      <c r="E37" s="53" t="s">
        <v>395</v>
      </c>
      <c r="F37" s="53"/>
      <c r="G37" s="53"/>
    </row>
    <row r="38" spans="2:7" ht="23.25" x14ac:dyDescent="0.35">
      <c r="B38" s="55" t="s">
        <v>396</v>
      </c>
      <c r="C38" s="55"/>
      <c r="D38" s="55"/>
      <c r="E38" s="52" t="s">
        <v>393</v>
      </c>
      <c r="F38" s="52"/>
      <c r="G38" s="52"/>
    </row>
    <row r="39" spans="2:7" x14ac:dyDescent="0.25">
      <c r="B39" s="53" t="s">
        <v>397</v>
      </c>
      <c r="C39" s="53"/>
      <c r="D39" s="53"/>
      <c r="E39" s="53" t="s">
        <v>398</v>
      </c>
      <c r="F39" s="53"/>
      <c r="G39" s="53"/>
    </row>
    <row r="40" spans="2:7" ht="23.25" x14ac:dyDescent="0.35">
      <c r="B40" s="52" t="s">
        <v>404</v>
      </c>
      <c r="C40" s="52"/>
      <c r="D40" s="52"/>
      <c r="E40" s="52" t="s">
        <v>25</v>
      </c>
      <c r="F40" s="52"/>
      <c r="G40" s="52"/>
    </row>
    <row r="41" spans="2:7" x14ac:dyDescent="0.25">
      <c r="B41" s="53" t="s">
        <v>400</v>
      </c>
      <c r="C41" s="53"/>
      <c r="D41" s="53"/>
      <c r="E41" s="53" t="s">
        <v>401</v>
      </c>
      <c r="F41" s="53"/>
      <c r="G41" s="53"/>
    </row>
    <row r="42" spans="2:7" ht="23.25" x14ac:dyDescent="0.35">
      <c r="B42" s="54">
        <v>42794</v>
      </c>
      <c r="C42" s="54"/>
      <c r="D42" s="54"/>
      <c r="E42" s="54"/>
      <c r="F42" s="54"/>
      <c r="G42" s="54"/>
    </row>
    <row r="43" spans="2:7" x14ac:dyDescent="0.25">
      <c r="B43" s="31" t="s">
        <v>27</v>
      </c>
      <c r="C43" s="31" t="s">
        <v>28</v>
      </c>
      <c r="D43" s="31" t="s">
        <v>402</v>
      </c>
      <c r="E43" s="31" t="s">
        <v>403</v>
      </c>
      <c r="F43" s="31" t="s">
        <v>31</v>
      </c>
      <c r="G43" s="31" t="s">
        <v>32</v>
      </c>
    </row>
    <row r="44" spans="2:7" x14ac:dyDescent="0.25">
      <c r="B44" s="45">
        <v>1</v>
      </c>
      <c r="C44" s="45" t="s">
        <v>121</v>
      </c>
      <c r="D44" s="45">
        <v>7</v>
      </c>
      <c r="E44" s="51">
        <v>0</v>
      </c>
      <c r="F44" s="46"/>
      <c r="G44" s="45"/>
    </row>
    <row r="45" spans="2:7" x14ac:dyDescent="0.25">
      <c r="B45" s="32">
        <v>2</v>
      </c>
      <c r="C45" s="32" t="s">
        <v>23</v>
      </c>
      <c r="D45" s="32">
        <v>3</v>
      </c>
      <c r="E45" s="33">
        <v>0</v>
      </c>
      <c r="F45" s="34"/>
      <c r="G45" s="32"/>
    </row>
    <row r="46" spans="2:7" x14ac:dyDescent="0.25">
      <c r="B46" s="35"/>
      <c r="C46" s="35"/>
      <c r="D46" s="35"/>
      <c r="E46" s="36">
        <f>SUM(E44:E45)</f>
        <v>0</v>
      </c>
      <c r="F46" s="35"/>
      <c r="G46" s="35"/>
    </row>
    <row r="47" spans="2:7" x14ac:dyDescent="0.25">
      <c r="B47" s="35"/>
      <c r="C47" s="35"/>
      <c r="D47" s="35"/>
      <c r="E47" s="36"/>
      <c r="F47" s="35"/>
      <c r="G47" s="35"/>
    </row>
    <row r="48" spans="2:7" x14ac:dyDescent="0.25">
      <c r="B48" s="53" t="s">
        <v>394</v>
      </c>
      <c r="C48" s="53"/>
      <c r="D48" s="53"/>
      <c r="E48" s="53" t="s">
        <v>395</v>
      </c>
      <c r="F48" s="53"/>
      <c r="G48" s="53"/>
    </row>
    <row r="49" spans="2:7" ht="23.25" x14ac:dyDescent="0.35">
      <c r="B49" s="55" t="s">
        <v>396</v>
      </c>
      <c r="C49" s="55"/>
      <c r="D49" s="55"/>
      <c r="E49" s="52" t="s">
        <v>409</v>
      </c>
      <c r="F49" s="52"/>
      <c r="G49" s="52"/>
    </row>
    <row r="50" spans="2:7" x14ac:dyDescent="0.25">
      <c r="B50" s="53" t="s">
        <v>397</v>
      </c>
      <c r="C50" s="53"/>
      <c r="D50" s="53"/>
      <c r="E50" s="53" t="s">
        <v>398</v>
      </c>
      <c r="F50" s="53"/>
      <c r="G50" s="53"/>
    </row>
    <row r="51" spans="2:7" ht="23.25" x14ac:dyDescent="0.35">
      <c r="B51" s="52" t="s">
        <v>404</v>
      </c>
      <c r="C51" s="52"/>
      <c r="D51" s="52"/>
      <c r="E51" s="52" t="s">
        <v>25</v>
      </c>
      <c r="F51" s="52"/>
      <c r="G51" s="52"/>
    </row>
    <row r="52" spans="2:7" x14ac:dyDescent="0.25">
      <c r="B52" s="53" t="s">
        <v>400</v>
      </c>
      <c r="C52" s="53"/>
      <c r="D52" s="53"/>
      <c r="E52" s="53" t="s">
        <v>401</v>
      </c>
      <c r="F52" s="53"/>
      <c r="G52" s="53"/>
    </row>
    <row r="53" spans="2:7" ht="23.25" x14ac:dyDescent="0.35">
      <c r="B53" s="54">
        <v>42794</v>
      </c>
      <c r="C53" s="54"/>
      <c r="D53" s="54"/>
      <c r="E53" s="54"/>
      <c r="F53" s="54"/>
      <c r="G53" s="54"/>
    </row>
    <row r="54" spans="2:7" x14ac:dyDescent="0.25">
      <c r="B54" s="31" t="s">
        <v>27</v>
      </c>
      <c r="C54" s="31" t="s">
        <v>28</v>
      </c>
      <c r="D54" s="31" t="s">
        <v>402</v>
      </c>
      <c r="E54" s="31" t="s">
        <v>403</v>
      </c>
      <c r="F54" s="31" t="s">
        <v>31</v>
      </c>
      <c r="G54" s="31" t="s">
        <v>32</v>
      </c>
    </row>
    <row r="55" spans="2:7" x14ac:dyDescent="0.25">
      <c r="B55" s="32">
        <v>1</v>
      </c>
      <c r="C55" s="32" t="s">
        <v>3</v>
      </c>
      <c r="D55" s="32">
        <v>8</v>
      </c>
      <c r="E55" s="33">
        <v>0</v>
      </c>
      <c r="F55" s="34"/>
      <c r="G55" s="32"/>
    </row>
    <row r="56" spans="2:7" x14ac:dyDescent="0.25">
      <c r="B56" s="35"/>
      <c r="C56" s="35"/>
      <c r="D56" s="35"/>
      <c r="E56" s="36">
        <f>SUM(E55:E55)</f>
        <v>0</v>
      </c>
      <c r="F56" s="35"/>
      <c r="G56" s="35"/>
    </row>
    <row r="57" spans="2:7" x14ac:dyDescent="0.25">
      <c r="B57" s="35"/>
      <c r="C57" s="35"/>
      <c r="D57" s="35"/>
      <c r="E57" s="36"/>
      <c r="F57" s="35"/>
      <c r="G57" s="35"/>
    </row>
    <row r="58" spans="2:7" x14ac:dyDescent="0.25">
      <c r="B58" s="53" t="s">
        <v>394</v>
      </c>
      <c r="C58" s="53"/>
      <c r="D58" s="53"/>
      <c r="E58" s="53" t="s">
        <v>395</v>
      </c>
      <c r="F58" s="53"/>
      <c r="G58" s="53"/>
    </row>
    <row r="59" spans="2:7" ht="23.25" x14ac:dyDescent="0.35">
      <c r="B59" s="55" t="s">
        <v>396</v>
      </c>
      <c r="C59" s="55"/>
      <c r="D59" s="55"/>
      <c r="E59" s="52" t="s">
        <v>410</v>
      </c>
      <c r="F59" s="52"/>
      <c r="G59" s="52"/>
    </row>
    <row r="60" spans="2:7" x14ac:dyDescent="0.25">
      <c r="B60" s="53" t="s">
        <v>397</v>
      </c>
      <c r="C60" s="53"/>
      <c r="D60" s="53"/>
      <c r="E60" s="53" t="s">
        <v>398</v>
      </c>
      <c r="F60" s="53"/>
      <c r="G60" s="53"/>
    </row>
    <row r="61" spans="2:7" ht="23.25" x14ac:dyDescent="0.35">
      <c r="B61" s="52" t="s">
        <v>404</v>
      </c>
      <c r="C61" s="52"/>
      <c r="D61" s="52"/>
      <c r="E61" s="52" t="s">
        <v>25</v>
      </c>
      <c r="F61" s="52"/>
      <c r="G61" s="52"/>
    </row>
    <row r="62" spans="2:7" x14ac:dyDescent="0.25">
      <c r="B62" s="53" t="s">
        <v>400</v>
      </c>
      <c r="C62" s="53"/>
      <c r="D62" s="53"/>
      <c r="E62" s="53" t="s">
        <v>401</v>
      </c>
      <c r="F62" s="53"/>
      <c r="G62" s="53"/>
    </row>
    <row r="63" spans="2:7" ht="23.25" x14ac:dyDescent="0.35">
      <c r="B63" s="54">
        <v>42794</v>
      </c>
      <c r="C63" s="54"/>
      <c r="D63" s="54"/>
      <c r="E63" s="54"/>
      <c r="F63" s="54"/>
      <c r="G63" s="54"/>
    </row>
    <row r="64" spans="2:7" x14ac:dyDescent="0.25">
      <c r="B64" s="31" t="s">
        <v>27</v>
      </c>
      <c r="C64" s="31" t="s">
        <v>28</v>
      </c>
      <c r="D64" s="31" t="s">
        <v>402</v>
      </c>
      <c r="E64" s="31" t="s">
        <v>403</v>
      </c>
      <c r="F64" s="31" t="s">
        <v>31</v>
      </c>
      <c r="G64" s="31" t="s">
        <v>32</v>
      </c>
    </row>
    <row r="65" spans="2:7" x14ac:dyDescent="0.25">
      <c r="B65" s="32">
        <v>1</v>
      </c>
      <c r="C65" s="32" t="s">
        <v>22</v>
      </c>
      <c r="D65" s="32">
        <v>4</v>
      </c>
      <c r="E65" s="33">
        <v>0</v>
      </c>
      <c r="F65" s="34"/>
      <c r="G65" s="32"/>
    </row>
    <row r="66" spans="2:7" x14ac:dyDescent="0.25">
      <c r="B66" s="35"/>
      <c r="C66" s="35"/>
      <c r="D66" s="35"/>
      <c r="E66" s="36">
        <f>SUM(E65:E65)</f>
        <v>0</v>
      </c>
      <c r="F66" s="35"/>
      <c r="G66" s="35"/>
    </row>
    <row r="67" spans="2:7" x14ac:dyDescent="0.25">
      <c r="B67" s="35"/>
      <c r="C67" s="35"/>
      <c r="D67" s="35"/>
      <c r="E67" s="36"/>
      <c r="F67" s="35"/>
      <c r="G67" s="35"/>
    </row>
    <row r="68" spans="2:7" x14ac:dyDescent="0.25">
      <c r="B68" s="53" t="s">
        <v>394</v>
      </c>
      <c r="C68" s="53"/>
      <c r="D68" s="53"/>
      <c r="E68" s="53" t="s">
        <v>395</v>
      </c>
      <c r="F68" s="53"/>
      <c r="G68" s="53"/>
    </row>
    <row r="69" spans="2:7" ht="23.25" x14ac:dyDescent="0.35">
      <c r="B69" s="55" t="s">
        <v>396</v>
      </c>
      <c r="C69" s="55"/>
      <c r="D69" s="55"/>
      <c r="E69" s="52" t="s">
        <v>390</v>
      </c>
      <c r="F69" s="52"/>
      <c r="G69" s="52"/>
    </row>
    <row r="70" spans="2:7" x14ac:dyDescent="0.25">
      <c r="B70" s="53" t="s">
        <v>397</v>
      </c>
      <c r="C70" s="53"/>
      <c r="D70" s="53"/>
      <c r="E70" s="53" t="s">
        <v>398</v>
      </c>
      <c r="F70" s="53"/>
      <c r="G70" s="53"/>
    </row>
    <row r="71" spans="2:7" ht="23.25" x14ac:dyDescent="0.35">
      <c r="B71" s="52" t="s">
        <v>404</v>
      </c>
      <c r="C71" s="52"/>
      <c r="D71" s="52"/>
      <c r="E71" s="52" t="s">
        <v>25</v>
      </c>
      <c r="F71" s="52"/>
      <c r="G71" s="52"/>
    </row>
    <row r="72" spans="2:7" x14ac:dyDescent="0.25">
      <c r="B72" s="53" t="s">
        <v>400</v>
      </c>
      <c r="C72" s="53"/>
      <c r="D72" s="53"/>
      <c r="E72" s="53" t="s">
        <v>401</v>
      </c>
      <c r="F72" s="53"/>
      <c r="G72" s="53"/>
    </row>
    <row r="73" spans="2:7" ht="23.25" x14ac:dyDescent="0.35">
      <c r="B73" s="54">
        <v>42794</v>
      </c>
      <c r="C73" s="54"/>
      <c r="D73" s="54"/>
      <c r="E73" s="54"/>
      <c r="F73" s="54"/>
      <c r="G73" s="54"/>
    </row>
    <row r="74" spans="2:7" x14ac:dyDescent="0.25">
      <c r="B74" s="31" t="s">
        <v>27</v>
      </c>
      <c r="C74" s="31" t="s">
        <v>28</v>
      </c>
      <c r="D74" s="31" t="s">
        <v>402</v>
      </c>
      <c r="E74" s="31" t="s">
        <v>403</v>
      </c>
      <c r="F74" s="31" t="s">
        <v>31</v>
      </c>
      <c r="G74" s="31" t="s">
        <v>32</v>
      </c>
    </row>
    <row r="75" spans="2:7" x14ac:dyDescent="0.25">
      <c r="B75" s="32">
        <v>1</v>
      </c>
      <c r="C75" s="32" t="s">
        <v>80</v>
      </c>
      <c r="D75" s="32">
        <v>3</v>
      </c>
      <c r="E75" s="33">
        <v>0</v>
      </c>
      <c r="F75" s="34"/>
      <c r="G75" s="32"/>
    </row>
    <row r="76" spans="2:7" x14ac:dyDescent="0.25">
      <c r="B76" s="35"/>
      <c r="C76" s="35"/>
      <c r="D76" s="35"/>
      <c r="E76" s="36">
        <f>SUM(E75:E75)</f>
        <v>0</v>
      </c>
      <c r="F76" s="35"/>
      <c r="G76" s="35"/>
    </row>
    <row r="77" spans="2:7" x14ac:dyDescent="0.25">
      <c r="B77" s="35"/>
      <c r="C77" s="35"/>
      <c r="D77" s="35"/>
      <c r="E77" s="36"/>
      <c r="F77" s="35"/>
      <c r="G77" s="35"/>
    </row>
    <row r="78" spans="2:7" x14ac:dyDescent="0.25">
      <c r="B78" s="53" t="s">
        <v>394</v>
      </c>
      <c r="C78" s="53"/>
      <c r="D78" s="53"/>
      <c r="E78" s="53" t="s">
        <v>395</v>
      </c>
      <c r="F78" s="53"/>
      <c r="G78" s="53"/>
    </row>
    <row r="79" spans="2:7" ht="23.25" x14ac:dyDescent="0.35">
      <c r="B79" s="55" t="s">
        <v>396</v>
      </c>
      <c r="C79" s="55"/>
      <c r="D79" s="55"/>
      <c r="E79" s="52" t="s">
        <v>411</v>
      </c>
      <c r="F79" s="52"/>
      <c r="G79" s="52"/>
    </row>
    <row r="80" spans="2:7" x14ac:dyDescent="0.25">
      <c r="B80" s="53" t="s">
        <v>397</v>
      </c>
      <c r="C80" s="53"/>
      <c r="D80" s="53"/>
      <c r="E80" s="53" t="s">
        <v>398</v>
      </c>
      <c r="F80" s="53"/>
      <c r="G80" s="53"/>
    </row>
    <row r="81" spans="2:7" ht="23.25" x14ac:dyDescent="0.35">
      <c r="B81" s="52" t="s">
        <v>404</v>
      </c>
      <c r="C81" s="52"/>
      <c r="D81" s="52"/>
      <c r="E81" s="52" t="s">
        <v>25</v>
      </c>
      <c r="F81" s="52"/>
      <c r="G81" s="52"/>
    </row>
    <row r="82" spans="2:7" x14ac:dyDescent="0.25">
      <c r="B82" s="53" t="s">
        <v>400</v>
      </c>
      <c r="C82" s="53"/>
      <c r="D82" s="53"/>
      <c r="E82" s="53" t="s">
        <v>401</v>
      </c>
      <c r="F82" s="53"/>
      <c r="G82" s="53"/>
    </row>
    <row r="83" spans="2:7" ht="23.25" x14ac:dyDescent="0.35">
      <c r="B83" s="54">
        <v>42794</v>
      </c>
      <c r="C83" s="54"/>
      <c r="D83" s="54"/>
      <c r="E83" s="54"/>
      <c r="F83" s="54"/>
      <c r="G83" s="54"/>
    </row>
    <row r="84" spans="2:7" x14ac:dyDescent="0.25">
      <c r="B84" s="31" t="s">
        <v>27</v>
      </c>
      <c r="C84" s="31" t="s">
        <v>28</v>
      </c>
      <c r="D84" s="31" t="s">
        <v>402</v>
      </c>
      <c r="E84" s="31" t="s">
        <v>403</v>
      </c>
      <c r="F84" s="31" t="s">
        <v>31</v>
      </c>
      <c r="G84" s="31" t="s">
        <v>32</v>
      </c>
    </row>
    <row r="85" spans="2:7" x14ac:dyDescent="0.25">
      <c r="B85" s="32">
        <v>1</v>
      </c>
      <c r="C85" s="32" t="s">
        <v>24</v>
      </c>
      <c r="D85" s="32">
        <v>6</v>
      </c>
      <c r="E85" s="33">
        <v>0</v>
      </c>
      <c r="F85" s="34"/>
      <c r="G85" s="32"/>
    </row>
    <row r="86" spans="2:7" x14ac:dyDescent="0.25">
      <c r="B86" s="35"/>
      <c r="C86" s="35"/>
      <c r="D86" s="35"/>
      <c r="E86" s="36">
        <f>SUM(E85:E85)</f>
        <v>0</v>
      </c>
      <c r="F86" s="35"/>
      <c r="G86" s="35"/>
    </row>
    <row r="87" spans="2:7" x14ac:dyDescent="0.25">
      <c r="B87" s="35"/>
      <c r="C87" s="35"/>
      <c r="D87" s="35"/>
      <c r="E87" s="36"/>
      <c r="F87" s="35"/>
      <c r="G87" s="35"/>
    </row>
    <row r="88" spans="2:7" x14ac:dyDescent="0.25">
      <c r="B88" s="53" t="s">
        <v>394</v>
      </c>
      <c r="C88" s="53"/>
      <c r="D88" s="53"/>
      <c r="E88" s="53" t="s">
        <v>395</v>
      </c>
      <c r="F88" s="53"/>
      <c r="G88" s="53"/>
    </row>
    <row r="89" spans="2:7" ht="23.25" x14ac:dyDescent="0.35">
      <c r="B89" s="55" t="s">
        <v>396</v>
      </c>
      <c r="C89" s="55"/>
      <c r="D89" s="55"/>
      <c r="E89" s="52" t="s">
        <v>412</v>
      </c>
      <c r="F89" s="52"/>
      <c r="G89" s="52"/>
    </row>
    <row r="90" spans="2:7" x14ac:dyDescent="0.25">
      <c r="B90" s="53" t="s">
        <v>397</v>
      </c>
      <c r="C90" s="53"/>
      <c r="D90" s="53"/>
      <c r="E90" s="53" t="s">
        <v>398</v>
      </c>
      <c r="F90" s="53"/>
      <c r="G90" s="53"/>
    </row>
    <row r="91" spans="2:7" ht="23.25" x14ac:dyDescent="0.35">
      <c r="B91" s="52" t="s">
        <v>404</v>
      </c>
      <c r="C91" s="52"/>
      <c r="D91" s="52"/>
      <c r="E91" s="52" t="s">
        <v>25</v>
      </c>
      <c r="F91" s="52"/>
      <c r="G91" s="52"/>
    </row>
    <row r="92" spans="2:7" x14ac:dyDescent="0.25">
      <c r="B92" s="53" t="s">
        <v>400</v>
      </c>
      <c r="C92" s="53"/>
      <c r="D92" s="53"/>
      <c r="E92" s="53" t="s">
        <v>401</v>
      </c>
      <c r="F92" s="53"/>
      <c r="G92" s="53"/>
    </row>
    <row r="93" spans="2:7" ht="23.25" x14ac:dyDescent="0.35">
      <c r="B93" s="54">
        <v>42794</v>
      </c>
      <c r="C93" s="54"/>
      <c r="D93" s="54"/>
      <c r="E93" s="54"/>
      <c r="F93" s="54"/>
      <c r="G93" s="54"/>
    </row>
    <row r="94" spans="2:7" x14ac:dyDescent="0.25">
      <c r="B94" s="31" t="s">
        <v>27</v>
      </c>
      <c r="C94" s="31" t="s">
        <v>28</v>
      </c>
      <c r="D94" s="31" t="s">
        <v>402</v>
      </c>
      <c r="E94" s="31" t="s">
        <v>403</v>
      </c>
      <c r="F94" s="31" t="s">
        <v>31</v>
      </c>
      <c r="G94" s="31" t="s">
        <v>32</v>
      </c>
    </row>
    <row r="95" spans="2:7" x14ac:dyDescent="0.25">
      <c r="B95" s="32">
        <v>1</v>
      </c>
      <c r="C95" s="32" t="s">
        <v>58</v>
      </c>
      <c r="D95" s="32">
        <v>3</v>
      </c>
      <c r="E95" s="33">
        <v>0</v>
      </c>
      <c r="F95" s="34"/>
      <c r="G95" s="32"/>
    </row>
    <row r="96" spans="2:7" x14ac:dyDescent="0.25">
      <c r="B96" s="35"/>
      <c r="C96" s="35"/>
      <c r="D96" s="35"/>
      <c r="E96" s="36">
        <f>SUM(E95:E95)</f>
        <v>0</v>
      </c>
      <c r="F96" s="35"/>
      <c r="G96" s="35"/>
    </row>
    <row r="97" spans="2:7" x14ac:dyDescent="0.25">
      <c r="B97" s="35"/>
      <c r="C97" s="35"/>
      <c r="D97" s="35"/>
      <c r="E97" s="36"/>
      <c r="F97" s="35"/>
      <c r="G97" s="35"/>
    </row>
    <row r="98" spans="2:7" x14ac:dyDescent="0.25">
      <c r="B98" s="35"/>
      <c r="C98" s="35"/>
      <c r="D98" s="35"/>
      <c r="E98" s="36"/>
      <c r="F98" s="35"/>
      <c r="G98" s="35"/>
    </row>
    <row r="99" spans="2:7" x14ac:dyDescent="0.25">
      <c r="B99" s="35"/>
      <c r="C99" s="35"/>
      <c r="D99" s="35"/>
      <c r="E99" s="36"/>
      <c r="F99" s="35"/>
      <c r="G99" s="35"/>
    </row>
  </sheetData>
  <sortState ref="K40:K56">
    <sortCondition ref="K40"/>
  </sortState>
  <mergeCells count="100">
    <mergeCell ref="B2:E2"/>
    <mergeCell ref="B3:G3"/>
    <mergeCell ref="J2:M2"/>
    <mergeCell ref="J3:O3"/>
    <mergeCell ref="B15:D15"/>
    <mergeCell ref="E15:G15"/>
    <mergeCell ref="B16:D16"/>
    <mergeCell ref="E16:G16"/>
    <mergeCell ref="B17:D17"/>
    <mergeCell ref="E17:G17"/>
    <mergeCell ref="B18:D18"/>
    <mergeCell ref="E18:G18"/>
    <mergeCell ref="B19:D19"/>
    <mergeCell ref="E19:G19"/>
    <mergeCell ref="B20:D20"/>
    <mergeCell ref="E20:G20"/>
    <mergeCell ref="B26:D26"/>
    <mergeCell ref="E26:G26"/>
    <mergeCell ref="B27:D27"/>
    <mergeCell ref="E27:G27"/>
    <mergeCell ref="B28:D28"/>
    <mergeCell ref="E28:G28"/>
    <mergeCell ref="B29:D29"/>
    <mergeCell ref="E29:G29"/>
    <mergeCell ref="B30:D30"/>
    <mergeCell ref="E30:G30"/>
    <mergeCell ref="B31:D31"/>
    <mergeCell ref="E31:G31"/>
    <mergeCell ref="B37:D37"/>
    <mergeCell ref="E37:G37"/>
    <mergeCell ref="B38:D38"/>
    <mergeCell ref="E38:G38"/>
    <mergeCell ref="B39:D39"/>
    <mergeCell ref="E39:G39"/>
    <mergeCell ref="B40:D40"/>
    <mergeCell ref="E40:G40"/>
    <mergeCell ref="B41:D41"/>
    <mergeCell ref="E41:G41"/>
    <mergeCell ref="B42:D42"/>
    <mergeCell ref="E42:G42"/>
    <mergeCell ref="B48:D48"/>
    <mergeCell ref="E48:G48"/>
    <mergeCell ref="B49:D49"/>
    <mergeCell ref="E49:G49"/>
    <mergeCell ref="B50:D50"/>
    <mergeCell ref="E50:G50"/>
    <mergeCell ref="B51:D51"/>
    <mergeCell ref="E51:G51"/>
    <mergeCell ref="B52:D52"/>
    <mergeCell ref="E52:G52"/>
    <mergeCell ref="B53:D53"/>
    <mergeCell ref="E53:G53"/>
    <mergeCell ref="B58:D58"/>
    <mergeCell ref="E58:G58"/>
    <mergeCell ref="B59:D59"/>
    <mergeCell ref="E59:G59"/>
    <mergeCell ref="B60:D60"/>
    <mergeCell ref="E60:G60"/>
    <mergeCell ref="B61:D61"/>
    <mergeCell ref="E61:G61"/>
    <mergeCell ref="B62:D62"/>
    <mergeCell ref="E62:G62"/>
    <mergeCell ref="B63:D63"/>
    <mergeCell ref="E63:G63"/>
    <mergeCell ref="B68:D68"/>
    <mergeCell ref="E68:G68"/>
    <mergeCell ref="B69:D69"/>
    <mergeCell ref="E69:G69"/>
    <mergeCell ref="B70:D70"/>
    <mergeCell ref="E70:G70"/>
    <mergeCell ref="B71:D71"/>
    <mergeCell ref="E71:G71"/>
    <mergeCell ref="B72:D72"/>
    <mergeCell ref="E72:G72"/>
    <mergeCell ref="B73:D73"/>
    <mergeCell ref="E73:G73"/>
    <mergeCell ref="B78:D78"/>
    <mergeCell ref="E78:G78"/>
    <mergeCell ref="B79:D79"/>
    <mergeCell ref="E79:G79"/>
    <mergeCell ref="B80:D80"/>
    <mergeCell ref="E80:G80"/>
    <mergeCell ref="B81:D81"/>
    <mergeCell ref="E81:G81"/>
    <mergeCell ref="B82:D82"/>
    <mergeCell ref="E82:G82"/>
    <mergeCell ref="B83:D83"/>
    <mergeCell ref="E83:G83"/>
    <mergeCell ref="B88:D88"/>
    <mergeCell ref="E88:G88"/>
    <mergeCell ref="B89:D89"/>
    <mergeCell ref="E89:G89"/>
    <mergeCell ref="B90:D90"/>
    <mergeCell ref="E90:G90"/>
    <mergeCell ref="B91:D91"/>
    <mergeCell ref="E91:G91"/>
    <mergeCell ref="B92:D92"/>
    <mergeCell ref="E92:G92"/>
    <mergeCell ref="B93:D93"/>
    <mergeCell ref="E93:G93"/>
  </mergeCells>
  <pageMargins left="0" right="0" top="0.55118110236220474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E11" sqref="E11"/>
    </sheetView>
  </sheetViews>
  <sheetFormatPr defaultRowHeight="15" x14ac:dyDescent="0.25"/>
  <cols>
    <col min="2" max="2" width="19.42578125" customWidth="1"/>
    <col min="4" max="4" width="18" customWidth="1"/>
    <col min="5" max="5" width="24.5703125" customWidth="1"/>
    <col min="10" max="10" width="20" customWidth="1"/>
    <col min="13" max="13" width="14.42578125" customWidth="1"/>
    <col min="14" max="14" width="14.140625" customWidth="1"/>
  </cols>
  <sheetData>
    <row r="1" spans="1:14" ht="18.75" customHeight="1" thickBot="1" x14ac:dyDescent="0.3">
      <c r="A1" s="59" t="s">
        <v>389</v>
      </c>
      <c r="B1" s="60"/>
      <c r="C1" s="60"/>
      <c r="D1" s="60"/>
      <c r="E1" s="60"/>
      <c r="F1" s="61"/>
      <c r="I1" s="56" t="s">
        <v>399</v>
      </c>
      <c r="J1" s="57"/>
      <c r="K1" s="57"/>
      <c r="L1" s="57"/>
      <c r="M1" s="41" t="s">
        <v>25</v>
      </c>
      <c r="N1" s="42">
        <v>42794</v>
      </c>
    </row>
    <row r="2" spans="1:14" ht="18.75" x14ac:dyDescent="0.25">
      <c r="A2" s="8"/>
      <c r="B2" s="8"/>
      <c r="C2" s="8"/>
      <c r="D2" s="8"/>
      <c r="E2" s="25" t="s">
        <v>25</v>
      </c>
      <c r="F2" s="10"/>
      <c r="I2" s="58" t="s">
        <v>396</v>
      </c>
      <c r="J2" s="58"/>
      <c r="K2" s="58"/>
      <c r="L2" s="58"/>
      <c r="M2" s="58"/>
      <c r="N2" s="58"/>
    </row>
    <row r="3" spans="1:14" x14ac:dyDescent="0.25">
      <c r="A3" s="53" t="s">
        <v>26</v>
      </c>
      <c r="B3" s="53"/>
      <c r="C3" s="53"/>
      <c r="D3" s="53"/>
      <c r="E3" s="53"/>
      <c r="F3" s="53"/>
      <c r="I3" s="7" t="s">
        <v>27</v>
      </c>
      <c r="J3" s="7" t="s">
        <v>28</v>
      </c>
      <c r="K3" s="7" t="s">
        <v>29</v>
      </c>
      <c r="L3" s="7" t="s">
        <v>30</v>
      </c>
      <c r="M3" s="7" t="s">
        <v>31</v>
      </c>
      <c r="N3" s="7" t="s">
        <v>32</v>
      </c>
    </row>
    <row r="4" spans="1:14" x14ac:dyDescent="0.25">
      <c r="A4" s="7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I4" s="9">
        <v>1</v>
      </c>
      <c r="J4" s="32" t="s">
        <v>393</v>
      </c>
      <c r="K4" s="32">
        <v>1</v>
      </c>
      <c r="L4" s="32">
        <v>222</v>
      </c>
      <c r="M4" s="9"/>
      <c r="N4" s="9"/>
    </row>
    <row r="5" spans="1:14" x14ac:dyDescent="0.25">
      <c r="A5" s="9">
        <v>1</v>
      </c>
      <c r="B5" s="9" t="s">
        <v>391</v>
      </c>
      <c r="C5" s="9">
        <v>2</v>
      </c>
      <c r="D5" s="9">
        <v>-128</v>
      </c>
      <c r="E5" s="9"/>
      <c r="F5" s="9"/>
      <c r="I5" s="9">
        <v>2</v>
      </c>
      <c r="J5" s="32" t="s">
        <v>390</v>
      </c>
      <c r="K5" s="32">
        <v>1</v>
      </c>
      <c r="L5" s="32">
        <v>-1467</v>
      </c>
      <c r="M5" s="9"/>
      <c r="N5" s="9"/>
    </row>
    <row r="6" spans="1:14" x14ac:dyDescent="0.25">
      <c r="A6" s="9">
        <v>2</v>
      </c>
      <c r="B6" s="9" t="s">
        <v>20</v>
      </c>
      <c r="C6" s="9">
        <v>1</v>
      </c>
      <c r="D6" s="9">
        <v>-234</v>
      </c>
      <c r="E6" s="9"/>
      <c r="F6" s="9"/>
      <c r="K6" s="35">
        <f>SUM(K4:K5)</f>
        <v>2</v>
      </c>
      <c r="L6" s="35">
        <f>SUM(L4:L5)</f>
        <v>-1245</v>
      </c>
    </row>
    <row r="7" spans="1:14" x14ac:dyDescent="0.25">
      <c r="A7" s="9">
        <v>3</v>
      </c>
      <c r="B7" s="9" t="s">
        <v>4</v>
      </c>
      <c r="C7" s="9">
        <v>1</v>
      </c>
      <c r="D7" s="9">
        <v>205</v>
      </c>
      <c r="E7" s="9"/>
      <c r="F7" s="9"/>
      <c r="I7" s="37"/>
      <c r="J7" s="37"/>
      <c r="K7" s="38"/>
      <c r="L7" s="39"/>
      <c r="M7" s="37"/>
    </row>
    <row r="8" spans="1:14" x14ac:dyDescent="0.25">
      <c r="A8" s="9">
        <v>4</v>
      </c>
      <c r="B8" s="9" t="s">
        <v>392</v>
      </c>
      <c r="C8" s="9">
        <v>3</v>
      </c>
      <c r="D8" s="9">
        <v>-89</v>
      </c>
      <c r="E8" s="30"/>
      <c r="F8" s="9"/>
    </row>
    <row r="9" spans="1:14" x14ac:dyDescent="0.25">
      <c r="A9" s="49"/>
      <c r="B9" s="49"/>
      <c r="C9" s="49"/>
      <c r="D9" s="49">
        <f>D8+D7+D6+D5</f>
        <v>-246</v>
      </c>
      <c r="E9" s="50"/>
      <c r="F9" s="49"/>
    </row>
    <row r="10" spans="1:14" x14ac:dyDescent="0.25">
      <c r="A10" s="49"/>
      <c r="B10" s="49"/>
      <c r="C10" s="49"/>
      <c r="D10" s="49"/>
      <c r="E10" s="50"/>
      <c r="F10" s="49"/>
    </row>
    <row r="11" spans="1:14" x14ac:dyDescent="0.25">
      <c r="A11" s="49"/>
      <c r="B11" s="49"/>
      <c r="C11" s="49"/>
      <c r="D11" s="49"/>
      <c r="E11" s="50"/>
      <c r="F11" s="49"/>
    </row>
    <row r="12" spans="1:14" x14ac:dyDescent="0.25">
      <c r="A12" s="49"/>
      <c r="B12" s="49"/>
      <c r="C12" s="49"/>
      <c r="D12" s="49"/>
      <c r="E12" s="50"/>
      <c r="F12" s="49"/>
    </row>
    <row r="13" spans="1:14" x14ac:dyDescent="0.25">
      <c r="A13" s="49"/>
      <c r="B13" s="49"/>
      <c r="C13" s="49"/>
      <c r="D13" s="49"/>
      <c r="E13" s="50"/>
      <c r="F13" s="49"/>
    </row>
    <row r="14" spans="1:14" x14ac:dyDescent="0.25">
      <c r="A14" s="49"/>
      <c r="B14" s="49"/>
      <c r="C14" s="49"/>
      <c r="D14" s="49"/>
      <c r="E14" s="50"/>
      <c r="F14" s="49"/>
    </row>
    <row r="16" spans="1:14" x14ac:dyDescent="0.25">
      <c r="A16" s="53" t="s">
        <v>394</v>
      </c>
      <c r="B16" s="53"/>
      <c r="C16" s="53"/>
      <c r="D16" s="53" t="s">
        <v>395</v>
      </c>
      <c r="E16" s="53"/>
      <c r="F16" s="53"/>
    </row>
    <row r="17" spans="1:6" ht="23.25" customHeight="1" x14ac:dyDescent="0.35">
      <c r="A17" s="55" t="s">
        <v>396</v>
      </c>
      <c r="B17" s="55"/>
      <c r="C17" s="55"/>
      <c r="D17" s="52" t="s">
        <v>393</v>
      </c>
      <c r="E17" s="52"/>
      <c r="F17" s="52"/>
    </row>
    <row r="18" spans="1:6" x14ac:dyDescent="0.25">
      <c r="A18" s="53" t="s">
        <v>397</v>
      </c>
      <c r="B18" s="53"/>
      <c r="C18" s="53"/>
      <c r="D18" s="53" t="s">
        <v>398</v>
      </c>
      <c r="E18" s="53"/>
      <c r="F18" s="53"/>
    </row>
    <row r="19" spans="1:6" ht="23.25" customHeight="1" x14ac:dyDescent="0.35">
      <c r="A19" s="52" t="s">
        <v>399</v>
      </c>
      <c r="B19" s="52"/>
      <c r="C19" s="52"/>
      <c r="D19" s="52" t="s">
        <v>25</v>
      </c>
      <c r="E19" s="52"/>
      <c r="F19" s="52"/>
    </row>
    <row r="20" spans="1:6" x14ac:dyDescent="0.25">
      <c r="A20" s="53" t="s">
        <v>400</v>
      </c>
      <c r="B20" s="53"/>
      <c r="C20" s="53"/>
      <c r="D20" s="53" t="s">
        <v>401</v>
      </c>
      <c r="E20" s="53"/>
      <c r="F20" s="53"/>
    </row>
    <row r="21" spans="1:6" ht="23.25" x14ac:dyDescent="0.35">
      <c r="A21" s="54">
        <v>42794</v>
      </c>
      <c r="B21" s="54"/>
      <c r="C21" s="54"/>
      <c r="D21" s="54"/>
      <c r="E21" s="54"/>
      <c r="F21" s="54"/>
    </row>
    <row r="22" spans="1:6" x14ac:dyDescent="0.25">
      <c r="A22" s="31" t="s">
        <v>27</v>
      </c>
      <c r="B22" s="31" t="s">
        <v>28</v>
      </c>
      <c r="C22" s="31" t="s">
        <v>402</v>
      </c>
      <c r="D22" s="31" t="s">
        <v>403</v>
      </c>
      <c r="E22" s="31" t="s">
        <v>31</v>
      </c>
      <c r="F22" s="31" t="s">
        <v>32</v>
      </c>
    </row>
    <row r="23" spans="1:6" x14ac:dyDescent="0.25">
      <c r="A23" s="45">
        <v>1</v>
      </c>
      <c r="B23" s="45" t="s">
        <v>23</v>
      </c>
      <c r="C23" s="45">
        <v>1</v>
      </c>
      <c r="D23" s="51">
        <v>222</v>
      </c>
      <c r="E23" s="46"/>
      <c r="F23" s="45"/>
    </row>
    <row r="24" spans="1:6" x14ac:dyDescent="0.25">
      <c r="A24" s="32"/>
      <c r="B24" s="32"/>
      <c r="C24" s="32"/>
      <c r="D24" s="33">
        <f>D23</f>
        <v>222</v>
      </c>
      <c r="E24" s="34"/>
      <c r="F24" s="32"/>
    </row>
    <row r="25" spans="1:6" x14ac:dyDescent="0.25">
      <c r="A25" s="37"/>
      <c r="B25" s="37"/>
      <c r="C25" s="37"/>
      <c r="D25" s="38"/>
      <c r="E25" s="39"/>
      <c r="F25" s="37"/>
    </row>
    <row r="26" spans="1:6" x14ac:dyDescent="0.25">
      <c r="A26" s="37"/>
      <c r="B26" s="37"/>
      <c r="C26" s="37"/>
      <c r="D26" s="38"/>
      <c r="E26" s="39"/>
      <c r="F26" s="37"/>
    </row>
    <row r="27" spans="1:6" x14ac:dyDescent="0.25">
      <c r="A27" s="53" t="s">
        <v>394</v>
      </c>
      <c r="B27" s="53"/>
      <c r="C27" s="53"/>
      <c r="D27" s="53" t="s">
        <v>395</v>
      </c>
      <c r="E27" s="53"/>
      <c r="F27" s="53"/>
    </row>
    <row r="28" spans="1:6" ht="23.25" x14ac:dyDescent="0.35">
      <c r="A28" s="55" t="s">
        <v>396</v>
      </c>
      <c r="B28" s="55"/>
      <c r="C28" s="55"/>
      <c r="D28" s="52" t="s">
        <v>390</v>
      </c>
      <c r="E28" s="52"/>
      <c r="F28" s="52"/>
    </row>
    <row r="29" spans="1:6" x14ac:dyDescent="0.25">
      <c r="A29" s="53" t="s">
        <v>397</v>
      </c>
      <c r="B29" s="53"/>
      <c r="C29" s="53"/>
      <c r="D29" s="53" t="s">
        <v>398</v>
      </c>
      <c r="E29" s="53"/>
      <c r="F29" s="53"/>
    </row>
    <row r="30" spans="1:6" ht="23.25" x14ac:dyDescent="0.35">
      <c r="A30" s="52" t="s">
        <v>399</v>
      </c>
      <c r="B30" s="52"/>
      <c r="C30" s="52"/>
      <c r="D30" s="52" t="s">
        <v>25</v>
      </c>
      <c r="E30" s="52"/>
      <c r="F30" s="52"/>
    </row>
    <row r="31" spans="1:6" x14ac:dyDescent="0.25">
      <c r="A31" s="53" t="s">
        <v>400</v>
      </c>
      <c r="B31" s="53"/>
      <c r="C31" s="53"/>
      <c r="D31" s="53" t="s">
        <v>401</v>
      </c>
      <c r="E31" s="53"/>
      <c r="F31" s="53"/>
    </row>
    <row r="32" spans="1:6" ht="23.25" x14ac:dyDescent="0.35">
      <c r="A32" s="54">
        <v>42794</v>
      </c>
      <c r="B32" s="54"/>
      <c r="C32" s="54"/>
      <c r="D32" s="54"/>
      <c r="E32" s="54"/>
      <c r="F32" s="54"/>
    </row>
    <row r="33" spans="1:6" x14ac:dyDescent="0.25">
      <c r="A33" s="31" t="s">
        <v>27</v>
      </c>
      <c r="B33" s="24" t="s">
        <v>28</v>
      </c>
      <c r="C33" s="31" t="s">
        <v>402</v>
      </c>
      <c r="D33" s="31" t="s">
        <v>403</v>
      </c>
      <c r="E33" s="31" t="s">
        <v>31</v>
      </c>
      <c r="F33" s="31" t="s">
        <v>32</v>
      </c>
    </row>
    <row r="34" spans="1:6" x14ac:dyDescent="0.25">
      <c r="A34" s="32">
        <v>1</v>
      </c>
      <c r="B34" s="40" t="s">
        <v>315</v>
      </c>
      <c r="C34" s="32">
        <v>2</v>
      </c>
      <c r="D34" s="33">
        <v>-1467</v>
      </c>
      <c r="E34" s="34"/>
      <c r="F34" s="32"/>
    </row>
    <row r="35" spans="1:6" x14ac:dyDescent="0.25">
      <c r="A35" s="35"/>
      <c r="B35" s="35"/>
      <c r="C35" s="35"/>
      <c r="D35" s="36">
        <f>SUM(D34:D34)</f>
        <v>-1467</v>
      </c>
      <c r="E35" s="35"/>
      <c r="F35" s="35"/>
    </row>
  </sheetData>
  <sortState ref="B5:J50">
    <sortCondition sortBy="cellColor" ref="B5:B50" dxfId="0"/>
  </sortState>
  <mergeCells count="28">
    <mergeCell ref="A32:C32"/>
    <mergeCell ref="D32:F32"/>
    <mergeCell ref="D19:F19"/>
    <mergeCell ref="A20:C20"/>
    <mergeCell ref="D20:F20"/>
    <mergeCell ref="A21:C21"/>
    <mergeCell ref="A29:C29"/>
    <mergeCell ref="D29:F29"/>
    <mergeCell ref="A30:C30"/>
    <mergeCell ref="D30:F30"/>
    <mergeCell ref="A31:C31"/>
    <mergeCell ref="D31:F31"/>
    <mergeCell ref="I1:L1"/>
    <mergeCell ref="I2:N2"/>
    <mergeCell ref="D28:F28"/>
    <mergeCell ref="D16:F16"/>
    <mergeCell ref="A17:C17"/>
    <mergeCell ref="D17:F17"/>
    <mergeCell ref="A18:C18"/>
    <mergeCell ref="D18:F18"/>
    <mergeCell ref="D21:F21"/>
    <mergeCell ref="A27:C27"/>
    <mergeCell ref="D27:F27"/>
    <mergeCell ref="A28:C28"/>
    <mergeCell ref="A1:F1"/>
    <mergeCell ref="A3:F3"/>
    <mergeCell ref="A16:C16"/>
    <mergeCell ref="A19:C1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транспортные</vt:lpstr>
      <vt:lpstr>ведомость сп 21</vt:lpstr>
      <vt:lpstr>ведомость сп 20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2017-02-26T08:20:24Z</dcterms:modified>
</cp:coreProperties>
</file>